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ita_daly\Desktop\"/>
    </mc:Choice>
  </mc:AlternateContent>
  <workbookProtection workbookAlgorithmName="SHA-512" workbookHashValue="FCwnh1AZWpzK1v7K9EnGU2ZShFRSD9p4iboXSZjYIpARXMPZgMB4NCzwGaN2/+reGogyHOQ+lSp/aKeKvR5prw==" workbookSaltValue="LqHfdfJlNsOnLkhyaAzoQg==" workbookSpinCount="100000" lockStructure="1"/>
  <bookViews>
    <workbookView xWindow="3345" yWindow="540" windowWidth="15600" windowHeight="1515"/>
  </bookViews>
  <sheets>
    <sheet name="Data Entry" sheetId="4" r:id="rId1"/>
    <sheet name="Additional Inventory" sheetId="6" r:id="rId2"/>
    <sheet name="Confidentiality" sheetId="5" r:id="rId3"/>
    <sheet name="Additional Section 3 info" sheetId="9" r:id="rId4"/>
    <sheet name="LookUp" sheetId="3" state="hidden" r:id="rId5"/>
    <sheet name="Extracted_data" sheetId="12" state="veryHidden" r:id="rId6"/>
    <sheet name="Un-used H Statements" sheetId="8" state="veryHidden" r:id="rId7"/>
  </sheets>
  <externalReferences>
    <externalReference r:id="rId8"/>
  </externalReferences>
  <definedNames>
    <definedName name="ComahCats" localSheetId="5">[1]LookUp!$CY$3:$CY$23</definedName>
    <definedName name="ComahCats">LookUp!$CY$3:$CY$23</definedName>
    <definedName name="Env.1">LookUp!$CZ$3:$CZ$5</definedName>
    <definedName name="Env.E1">LookUp!$CZ$3:$CZ$5</definedName>
    <definedName name="Env.E2">LookUp!$DA$3:$DA$4</definedName>
    <definedName name="Health.H1">LookUp!$DB$3:$DB$6</definedName>
    <definedName name="Health.H2">LookUp!$DC$3:$DC$8</definedName>
    <definedName name="Health.H3">LookUp!$DD$3:$DD$4</definedName>
    <definedName name="No">LookUp!$DW$4</definedName>
    <definedName name="NSoption">LookUp!$DV$4:$DV$5</definedName>
    <definedName name="Other.O1">LookUp!$DE$3:$DE$4</definedName>
    <definedName name="Other.O2">LookUp!$DF$3:$DF$4</definedName>
    <definedName name="Other.O3">LookUp!$DG$3:$DG$4</definedName>
    <definedName name="Part1">LookUp!$EA$4:$EA$6</definedName>
    <definedName name="Part2">LookUp!$EB$4:$EB$4</definedName>
    <definedName name="Physical.P1a">LookUp!$DH$3:$DH$8</definedName>
    <definedName name="Physical.P1b">LookUp!$DI$3:$DI$4</definedName>
    <definedName name="Physical.P2">LookUp!$DJ$3:$DJ$5</definedName>
    <definedName name="Physical.P3a">LookUp!$DK$3:$DK$5</definedName>
    <definedName name="Physical.P3b">LookUp!$DL$3:$DL$5</definedName>
    <definedName name="Physical.P4">LookUp!$DM$3:$DM$4</definedName>
    <definedName name="Physical.P5a">LookUp!$DN$3:$DN$6</definedName>
    <definedName name="Physical.P5b">LookUp!$DO$3:$DO$5</definedName>
    <definedName name="Physical.P5c">LookUp!$DP$3:$DP$5</definedName>
    <definedName name="Physical.P6a">LookUp!$DQ$3:$DQ$5</definedName>
    <definedName name="Physical.P6b">LookUp!$DR$3:$DR$4</definedName>
    <definedName name="Physical.P7">LookUp!$DS$3:$DS$4</definedName>
    <definedName name="Physical.P8">LookUp!$DT$3:$DT$5</definedName>
    <definedName name="_xlnm.Print_Area" localSheetId="0">'Data Entry'!$A$1:$N$227</definedName>
    <definedName name="Pub_Choice">LookUp!$DZ$4:$DZ$5</definedName>
    <definedName name="Yes">LookUp!$DX$4:$DX$27</definedName>
  </definedNames>
  <calcPr calcId="162913"/>
</workbook>
</file>

<file path=xl/calcChain.xml><?xml version="1.0" encoding="utf-8"?>
<calcChain xmlns="http://schemas.openxmlformats.org/spreadsheetml/2006/main">
  <c r="F32" i="12" l="1"/>
  <c r="E32" i="12"/>
  <c r="F31" i="12"/>
  <c r="E31" i="12"/>
  <c r="F30" i="12"/>
  <c r="E30" i="12"/>
  <c r="F29" i="12"/>
  <c r="E29" i="12"/>
  <c r="F28" i="12"/>
  <c r="E28" i="12"/>
  <c r="F27" i="12"/>
  <c r="E27" i="12"/>
  <c r="F26" i="12"/>
  <c r="E26" i="12"/>
  <c r="F25" i="12"/>
  <c r="E25" i="12"/>
  <c r="F24" i="12"/>
  <c r="E24" i="12"/>
  <c r="F23" i="12"/>
  <c r="E23" i="12"/>
  <c r="F22" i="12"/>
  <c r="E22" i="12"/>
  <c r="F21" i="12"/>
  <c r="E21" i="12"/>
  <c r="F20" i="12"/>
  <c r="E20" i="12"/>
  <c r="F19" i="12"/>
  <c r="E19" i="12"/>
  <c r="F18" i="12"/>
  <c r="E18" i="12"/>
  <c r="F17" i="12"/>
  <c r="E17" i="12"/>
  <c r="E16" i="12"/>
  <c r="F16" i="12"/>
  <c r="F14" i="12"/>
  <c r="D32" i="12"/>
  <c r="D31" i="12"/>
  <c r="D30" i="12"/>
  <c r="D29" i="12"/>
  <c r="D28" i="12"/>
  <c r="D27" i="12"/>
  <c r="D26" i="12"/>
  <c r="D25" i="12"/>
  <c r="D24" i="12"/>
  <c r="D23" i="12"/>
  <c r="D22" i="12"/>
  <c r="D21" i="12"/>
  <c r="D20" i="12"/>
  <c r="D19" i="12"/>
  <c r="D18" i="12"/>
  <c r="D17" i="12"/>
  <c r="D16" i="12"/>
  <c r="D15" i="12"/>
  <c r="D14" i="12"/>
  <c r="F15" i="12"/>
  <c r="E15" i="12"/>
  <c r="E14" i="12"/>
  <c r="F13" i="12"/>
  <c r="E13" i="12"/>
  <c r="D13" i="12"/>
  <c r="G32" i="12" l="1"/>
  <c r="G31" i="12"/>
  <c r="G30" i="12"/>
  <c r="G29" i="12"/>
  <c r="G28" i="12"/>
  <c r="G27" i="12"/>
  <c r="G26" i="12"/>
  <c r="G25" i="12"/>
  <c r="G24" i="12"/>
  <c r="G23" i="12"/>
  <c r="G22" i="12"/>
  <c r="G21" i="12"/>
  <c r="G20" i="12"/>
  <c r="G19" i="12"/>
  <c r="G18" i="12"/>
  <c r="G17" i="12"/>
  <c r="G16" i="12"/>
  <c r="G15" i="12"/>
  <c r="G14" i="12"/>
  <c r="B32" i="12" l="1"/>
  <c r="B31" i="12"/>
  <c r="B30" i="12"/>
  <c r="B29" i="12"/>
  <c r="B28" i="12"/>
  <c r="B27" i="12"/>
  <c r="B26" i="12"/>
  <c r="B25" i="12"/>
  <c r="B24" i="12"/>
  <c r="B23" i="12"/>
  <c r="B22" i="12"/>
  <c r="B21" i="12"/>
  <c r="B20" i="12"/>
  <c r="B19" i="12"/>
  <c r="B18" i="12"/>
  <c r="B17" i="12"/>
  <c r="B16" i="12"/>
  <c r="B15" i="12"/>
  <c r="B14" i="12"/>
  <c r="B13" i="12"/>
  <c r="C32" i="12"/>
  <c r="C31" i="12"/>
  <c r="C30" i="12"/>
  <c r="C29" i="12"/>
  <c r="C28" i="12"/>
  <c r="C27" i="12"/>
  <c r="C26" i="12"/>
  <c r="C21" i="12"/>
  <c r="C20" i="12"/>
  <c r="C19" i="12"/>
  <c r="C18" i="12"/>
  <c r="C17" i="12"/>
  <c r="C16" i="12"/>
  <c r="C15" i="12"/>
  <c r="C14" i="12"/>
  <c r="C25" i="12"/>
  <c r="C24" i="12"/>
  <c r="C23" i="12"/>
  <c r="C22" i="12"/>
  <c r="C13" i="12"/>
  <c r="A32" i="12"/>
  <c r="A31" i="12"/>
  <c r="A30" i="12"/>
  <c r="A29" i="12"/>
  <c r="A28" i="12"/>
  <c r="A27" i="12"/>
  <c r="A26" i="12"/>
  <c r="A25" i="12"/>
  <c r="A24" i="12"/>
  <c r="A23" i="12"/>
  <c r="A22" i="12"/>
  <c r="A21" i="12"/>
  <c r="A20" i="12"/>
  <c r="A19" i="12"/>
  <c r="A18" i="12"/>
  <c r="A17" i="12"/>
  <c r="A16" i="12"/>
  <c r="A15" i="12"/>
  <c r="A14" i="12"/>
  <c r="G13" i="12"/>
  <c r="A13" i="12"/>
  <c r="G12" i="12"/>
  <c r="F12" i="12"/>
  <c r="E12" i="12"/>
  <c r="D12" i="12"/>
  <c r="C12" i="12"/>
  <c r="B12" i="12"/>
  <c r="A12" i="12"/>
  <c r="G11" i="12"/>
  <c r="F11" i="12"/>
  <c r="E11" i="12"/>
  <c r="D11" i="12"/>
  <c r="C11" i="12"/>
  <c r="B11" i="12"/>
  <c r="A11" i="12"/>
  <c r="G10" i="12"/>
  <c r="F10" i="12"/>
  <c r="E10" i="12"/>
  <c r="D10" i="12"/>
  <c r="C10" i="12"/>
  <c r="B10" i="12"/>
  <c r="A10" i="12"/>
  <c r="G9" i="12"/>
  <c r="F9" i="12"/>
  <c r="E9" i="12"/>
  <c r="D9" i="12"/>
  <c r="C9" i="12"/>
  <c r="B9" i="12"/>
  <c r="A9" i="12"/>
  <c r="G8" i="12"/>
  <c r="F8" i="12"/>
  <c r="E8" i="12"/>
  <c r="D8" i="12"/>
  <c r="C8" i="12"/>
  <c r="B8" i="12"/>
  <c r="A8" i="12"/>
  <c r="G7" i="12"/>
  <c r="F7" i="12"/>
  <c r="E7" i="12"/>
  <c r="D7" i="12"/>
  <c r="C7" i="12"/>
  <c r="B7" i="12"/>
  <c r="A7" i="12"/>
  <c r="G6" i="12"/>
  <c r="F6" i="12"/>
  <c r="E6" i="12"/>
  <c r="D6" i="12"/>
  <c r="C6" i="12"/>
  <c r="B6" i="12"/>
  <c r="A6" i="12"/>
  <c r="G5" i="12"/>
  <c r="F5" i="12"/>
  <c r="E5" i="12"/>
  <c r="D5" i="12"/>
  <c r="C5" i="12"/>
  <c r="B5" i="12"/>
  <c r="A5" i="12"/>
  <c r="G4" i="12"/>
  <c r="F4" i="12"/>
  <c r="E4" i="12"/>
  <c r="D4" i="12"/>
  <c r="C4" i="12"/>
  <c r="B4" i="12"/>
  <c r="A4" i="12"/>
  <c r="G3" i="12"/>
  <c r="F3" i="12"/>
  <c r="E3" i="12"/>
  <c r="D3" i="12"/>
  <c r="C3" i="12"/>
  <c r="B3" i="12"/>
  <c r="A3" i="12"/>
  <c r="C217" i="4" l="1"/>
  <c r="C218" i="4"/>
  <c r="M150" i="6" l="1"/>
  <c r="M147" i="6"/>
  <c r="M144" i="6"/>
  <c r="M141" i="6"/>
  <c r="M138" i="6"/>
  <c r="M135" i="6"/>
  <c r="M132" i="6"/>
  <c r="M129" i="6"/>
  <c r="M126" i="6"/>
  <c r="M123" i="6"/>
  <c r="M120" i="6"/>
  <c r="M117" i="6"/>
  <c r="M114" i="6"/>
  <c r="M111" i="6"/>
  <c r="M108" i="6"/>
  <c r="M105" i="6"/>
  <c r="M102" i="6"/>
  <c r="M99" i="6"/>
  <c r="M96" i="6"/>
  <c r="M93" i="6"/>
  <c r="M90" i="6"/>
  <c r="M87" i="6"/>
  <c r="M84" i="6"/>
  <c r="M81" i="6"/>
  <c r="M78" i="6"/>
  <c r="M75" i="6"/>
  <c r="M72" i="6"/>
  <c r="M69" i="6"/>
  <c r="M66" i="6"/>
  <c r="M63" i="6"/>
  <c r="M60" i="6"/>
  <c r="M57" i="6"/>
  <c r="M54" i="6"/>
  <c r="M51" i="6"/>
  <c r="M48" i="6"/>
  <c r="M45" i="6"/>
  <c r="M42" i="6"/>
  <c r="M39" i="6"/>
  <c r="M36" i="6"/>
  <c r="M33" i="6"/>
  <c r="M30" i="6"/>
  <c r="M27" i="6"/>
  <c r="M24" i="6"/>
  <c r="M21" i="6"/>
  <c r="M18" i="6"/>
  <c r="M15" i="6"/>
  <c r="M12" i="6"/>
  <c r="M9" i="6"/>
  <c r="M6" i="6"/>
  <c r="M3" i="6"/>
  <c r="O60" i="4"/>
  <c r="O57" i="4"/>
  <c r="O54" i="4"/>
  <c r="O51" i="4"/>
  <c r="O48" i="4"/>
  <c r="O45" i="4"/>
  <c r="O42" i="4"/>
  <c r="O39" i="4"/>
  <c r="O36" i="4"/>
  <c r="O33" i="4"/>
  <c r="D98" i="4" l="1"/>
  <c r="E18" i="5" l="1"/>
  <c r="E17" i="5"/>
  <c r="E16" i="5"/>
  <c r="E78" i="4" l="1"/>
  <c r="E15" i="5" l="1"/>
  <c r="E14" i="5"/>
  <c r="E13" i="5"/>
  <c r="E12" i="5"/>
  <c r="E11" i="5"/>
  <c r="E10" i="5"/>
  <c r="E9" i="5"/>
  <c r="E8" i="5"/>
  <c r="E7" i="5"/>
  <c r="E6" i="5"/>
  <c r="E5" i="5"/>
  <c r="E4" i="5"/>
  <c r="D96" i="4" l="1"/>
  <c r="E68" i="4"/>
  <c r="L2" i="6" l="1"/>
  <c r="C214" i="4" l="1"/>
  <c r="C194" i="4"/>
  <c r="C174" i="4"/>
  <c r="C154" i="4"/>
  <c r="K2" i="6" l="1"/>
  <c r="J2" i="6"/>
  <c r="H2" i="6"/>
  <c r="F2" i="6"/>
  <c r="D2" i="6"/>
  <c r="C2" i="6"/>
  <c r="CT25" i="3" l="1"/>
  <c r="CT24" i="3"/>
  <c r="F226" i="4" l="1"/>
  <c r="F225" i="4"/>
  <c r="F224" i="4"/>
  <c r="F223" i="4"/>
  <c r="F222" i="4"/>
  <c r="F221" i="4"/>
  <c r="F220" i="4"/>
  <c r="F219" i="4"/>
  <c r="F218" i="4"/>
  <c r="F217" i="4"/>
  <c r="F216" i="4"/>
  <c r="F215" i="4"/>
  <c r="F214" i="4"/>
  <c r="C226" i="4"/>
  <c r="C225" i="4"/>
  <c r="C224" i="4"/>
  <c r="C223" i="4"/>
  <c r="C222" i="4"/>
  <c r="C221" i="4"/>
  <c r="C220" i="4"/>
  <c r="C219" i="4"/>
  <c r="C216" i="4"/>
  <c r="C215" i="4"/>
  <c r="H226" i="4"/>
  <c r="H225" i="4"/>
  <c r="H224" i="4"/>
  <c r="H223" i="4"/>
  <c r="H222" i="4"/>
  <c r="H221" i="4"/>
  <c r="H220" i="4"/>
  <c r="H219" i="4"/>
  <c r="H218" i="4"/>
  <c r="H217" i="4"/>
  <c r="H216" i="4"/>
  <c r="H215" i="4"/>
  <c r="H214" i="4"/>
  <c r="F206" i="4"/>
  <c r="F205" i="4"/>
  <c r="F204" i="4"/>
  <c r="F203" i="4"/>
  <c r="F202" i="4"/>
  <c r="F201" i="4"/>
  <c r="F200" i="4"/>
  <c r="F199" i="4"/>
  <c r="F198" i="4"/>
  <c r="F197" i="4"/>
  <c r="F196" i="4"/>
  <c r="F195" i="4"/>
  <c r="F194" i="4"/>
  <c r="C206" i="4"/>
  <c r="C205" i="4"/>
  <c r="C204" i="4"/>
  <c r="C203" i="4"/>
  <c r="C202" i="4"/>
  <c r="C201" i="4"/>
  <c r="C200" i="4"/>
  <c r="C199" i="4"/>
  <c r="C198" i="4"/>
  <c r="C197" i="4"/>
  <c r="C196" i="4"/>
  <c r="C195" i="4"/>
  <c r="H206" i="4"/>
  <c r="H205" i="4"/>
  <c r="H204" i="4"/>
  <c r="H203" i="4"/>
  <c r="H202" i="4"/>
  <c r="H201" i="4"/>
  <c r="H200" i="4"/>
  <c r="H199" i="4"/>
  <c r="H198" i="4"/>
  <c r="H197" i="4"/>
  <c r="H196" i="4"/>
  <c r="H195" i="4"/>
  <c r="H194" i="4"/>
  <c r="F186" i="4"/>
  <c r="F185" i="4"/>
  <c r="F184" i="4"/>
  <c r="F183" i="4"/>
  <c r="F182" i="4"/>
  <c r="F181" i="4"/>
  <c r="F180" i="4"/>
  <c r="F179" i="4"/>
  <c r="F178" i="4"/>
  <c r="F177" i="4"/>
  <c r="F176" i="4"/>
  <c r="F175" i="4"/>
  <c r="F174" i="4"/>
  <c r="C186" i="4"/>
  <c r="C185" i="4"/>
  <c r="C184" i="4"/>
  <c r="C183" i="4"/>
  <c r="C182" i="4"/>
  <c r="C181" i="4"/>
  <c r="C180" i="4"/>
  <c r="C179" i="4"/>
  <c r="C178" i="4"/>
  <c r="C177" i="4"/>
  <c r="C176" i="4"/>
  <c r="C175" i="4"/>
  <c r="H186" i="4"/>
  <c r="H185" i="4"/>
  <c r="H184" i="4"/>
  <c r="H183" i="4"/>
  <c r="H182" i="4"/>
  <c r="H181" i="4"/>
  <c r="H180" i="4"/>
  <c r="H179" i="4"/>
  <c r="H178" i="4"/>
  <c r="H177" i="4"/>
  <c r="H176" i="4"/>
  <c r="H175" i="4"/>
  <c r="H174" i="4"/>
  <c r="F166" i="4"/>
  <c r="F165" i="4"/>
  <c r="F164" i="4"/>
  <c r="F163" i="4"/>
  <c r="F162" i="4"/>
  <c r="F161" i="4"/>
  <c r="F160" i="4"/>
  <c r="F159" i="4"/>
  <c r="F158" i="4"/>
  <c r="F157" i="4"/>
  <c r="F156" i="4"/>
  <c r="F155" i="4"/>
  <c r="H166" i="4"/>
  <c r="H165" i="4"/>
  <c r="H164" i="4"/>
  <c r="H163" i="4"/>
  <c r="H162" i="4"/>
  <c r="H161" i="4"/>
  <c r="H160" i="4"/>
  <c r="H159" i="4"/>
  <c r="H158" i="4"/>
  <c r="H157" i="4"/>
  <c r="H156" i="4"/>
  <c r="H155" i="4"/>
  <c r="F154" i="4"/>
  <c r="H154" i="4"/>
  <c r="C166" i="4"/>
  <c r="C165" i="4"/>
  <c r="C164" i="4"/>
  <c r="C163" i="4"/>
  <c r="C162" i="4"/>
  <c r="C161" i="4"/>
  <c r="C160" i="4"/>
  <c r="C159" i="4"/>
  <c r="C158" i="4"/>
  <c r="C157" i="4"/>
  <c r="C156" i="4"/>
  <c r="C155" i="4"/>
  <c r="J195" i="4" l="1"/>
  <c r="J197" i="4"/>
  <c r="J199" i="4"/>
  <c r="J201" i="4"/>
  <c r="J203" i="4"/>
  <c r="J205" i="4"/>
  <c r="J215" i="4"/>
  <c r="J217" i="4"/>
  <c r="J219" i="4"/>
  <c r="J221" i="4"/>
  <c r="J223" i="4"/>
  <c r="J225" i="4"/>
  <c r="J194" i="4"/>
  <c r="J196" i="4"/>
  <c r="J198" i="4"/>
  <c r="J200" i="4"/>
  <c r="J202" i="4"/>
  <c r="J204" i="4"/>
  <c r="J206" i="4"/>
  <c r="J214" i="4"/>
  <c r="J216" i="4"/>
  <c r="J218" i="4"/>
  <c r="J220" i="4"/>
  <c r="J222" i="4"/>
  <c r="J224" i="4"/>
  <c r="J226" i="4"/>
  <c r="J155" i="4"/>
  <c r="J157" i="4"/>
  <c r="J159" i="4"/>
  <c r="J161" i="4"/>
  <c r="J163" i="4"/>
  <c r="J165" i="4"/>
  <c r="J154" i="4"/>
  <c r="J156" i="4"/>
  <c r="J158" i="4"/>
  <c r="J160" i="4"/>
  <c r="J162" i="4"/>
  <c r="J164" i="4"/>
  <c r="J166" i="4"/>
  <c r="J175" i="4"/>
  <c r="J177" i="4"/>
  <c r="J179" i="4"/>
  <c r="J181" i="4"/>
  <c r="J183" i="4"/>
  <c r="J185" i="4"/>
  <c r="J174" i="4"/>
  <c r="J176" i="4"/>
  <c r="J178" i="4"/>
  <c r="J180" i="4"/>
  <c r="J182" i="4"/>
  <c r="J184" i="4"/>
  <c r="J186" i="4"/>
</calcChain>
</file>

<file path=xl/comments1.xml><?xml version="1.0" encoding="utf-8"?>
<comments xmlns="http://schemas.openxmlformats.org/spreadsheetml/2006/main">
  <authors>
    <author>patc</author>
    <author>Patc</author>
  </authors>
  <commentList>
    <comment ref="E14" authorId="0" shapeId="0">
      <text>
        <r>
          <rPr>
            <b/>
            <sz val="9"/>
            <color indexed="81"/>
            <rFont val="Tahoma"/>
            <family val="2"/>
          </rPr>
          <t>The geographic centre of the establishment, to six places of decimal degrees.</t>
        </r>
      </text>
    </comment>
    <comment ref="E15" authorId="0" shapeId="0">
      <text>
        <r>
          <rPr>
            <b/>
            <sz val="9"/>
            <color indexed="81"/>
            <rFont val="Tahoma"/>
            <family val="2"/>
          </rPr>
          <t>The geographic centre of the establishment, to six places of decimal degrees.</t>
        </r>
      </text>
    </comment>
    <comment ref="E75" authorId="1" shapeId="0">
      <text>
        <r>
          <rPr>
            <b/>
            <sz val="9"/>
            <color indexed="81"/>
            <rFont val="Tahoma"/>
            <family val="2"/>
          </rPr>
          <t>The map can be a pdf, jpeg, TIFF, shapefile, KML file, pdf, jpeg, dxf etc. as preferred.</t>
        </r>
      </text>
    </comment>
    <comment ref="E76" authorId="1" shapeId="0">
      <text>
        <r>
          <rPr>
            <b/>
            <sz val="9"/>
            <color indexed="81"/>
            <rFont val="Tahoma"/>
            <family val="2"/>
          </rPr>
          <t>The map can be a pdf, jpeg, TIFF, shapefile, KML file, pdf, jpeg, dxf etc. as preferred.</t>
        </r>
      </text>
    </comment>
    <comment ref="C230" authorId="1" shapeId="0">
      <text>
        <r>
          <rPr>
            <b/>
            <sz val="9"/>
            <color indexed="81"/>
            <rFont val="Tahoma"/>
            <family val="2"/>
          </rPr>
          <t>The map can be a pdf, jpeg, TIFF, shapefile, KML file, pdf, jpeg, dxf etc. as preferred.</t>
        </r>
      </text>
    </comment>
  </commentList>
</comments>
</file>

<file path=xl/sharedStrings.xml><?xml version="1.0" encoding="utf-8"?>
<sst xmlns="http://schemas.openxmlformats.org/spreadsheetml/2006/main" count="1603" uniqueCount="778">
  <si>
    <t>Trade Name</t>
  </si>
  <si>
    <t>Address 1</t>
  </si>
  <si>
    <t>Address 2</t>
  </si>
  <si>
    <t>Address 3</t>
  </si>
  <si>
    <t>Address 4</t>
  </si>
  <si>
    <t>Required Information</t>
  </si>
  <si>
    <t>Purpose</t>
  </si>
  <si>
    <t>LookUp</t>
  </si>
  <si>
    <t>Yes</t>
  </si>
  <si>
    <t>No</t>
  </si>
  <si>
    <t>Notification submitted</t>
  </si>
  <si>
    <t>Notification submission pending</t>
  </si>
  <si>
    <t>Agriculture</t>
  </si>
  <si>
    <t>Building and works of engineering construction</t>
  </si>
  <si>
    <t>Electronics and electrical engineering</t>
  </si>
  <si>
    <t>General engineering, manufacturing and assembly</t>
  </si>
  <si>
    <t>Leisure and sport activities (e.g. ice rink)</t>
  </si>
  <si>
    <t>Manufacture of cement, lime and plaster</t>
  </si>
  <si>
    <t>Manufacture of food products and beverages</t>
  </si>
  <si>
    <t>Manufacture of glass</t>
  </si>
  <si>
    <t>Petrochemical/Oil Refineries</t>
  </si>
  <si>
    <t>Plastic and rubber manufacture</t>
  </si>
  <si>
    <t>Power generation, supply and distribution</t>
  </si>
  <si>
    <t>Processing of metals</t>
  </si>
  <si>
    <t>Processing of metals using electrolytic or chemical processes</t>
  </si>
  <si>
    <t>Production and manufacturing of pulp and paper</t>
  </si>
  <si>
    <t>Production of basic organic chemicals</t>
  </si>
  <si>
    <t>Ship building, ship breaking, ship repair</t>
  </si>
  <si>
    <t>Textiles manufacturing and treatment</t>
  </si>
  <si>
    <t>Waste storage, treatment and disposal</t>
  </si>
  <si>
    <t>Wood treatment and furniture</t>
  </si>
  <si>
    <t>Energetic materials</t>
  </si>
  <si>
    <t>Dangerous substances/mixtures that react adversely with water</t>
  </si>
  <si>
    <t>Flammable gases/aerosols/solids</t>
  </si>
  <si>
    <t>Flammable liquids/solids</t>
  </si>
  <si>
    <t>Hazardous to the aquatic environment</t>
  </si>
  <si>
    <t>Oxidising gases</t>
  </si>
  <si>
    <t>Oxidising liquids and/or solids</t>
  </si>
  <si>
    <t>Petroleum products and alternative fuels</t>
  </si>
  <si>
    <t>Pyrophoric liquids and/or solids</t>
  </si>
  <si>
    <t xml:space="preserve">Self-reactive substances and mixtures and organic peroxides </t>
  </si>
  <si>
    <t>Toxic</t>
  </si>
  <si>
    <t>Other environmental hazards</t>
  </si>
  <si>
    <t>Other physical hazards</t>
  </si>
  <si>
    <t>Causes damage to organs</t>
  </si>
  <si>
    <t>Causes skin burns and eye damage</t>
  </si>
  <si>
    <t>Fire/explosion</t>
  </si>
  <si>
    <t>Flammable – gas, aerosol, liquid</t>
  </si>
  <si>
    <t>Gases under pressure</t>
  </si>
  <si>
    <t>Heating may cause fire/explosion</t>
  </si>
  <si>
    <t>May cause an allergic skin reaction</t>
  </si>
  <si>
    <t>May cause cancer</t>
  </si>
  <si>
    <t>May cause genetic defects</t>
  </si>
  <si>
    <t>May cause respiratory irritation</t>
  </si>
  <si>
    <t>Reacts adversely with water</t>
  </si>
  <si>
    <t>Toxic if inhaled</t>
  </si>
  <si>
    <t>Toxic if swallowed</t>
  </si>
  <si>
    <t>Toxic in contact with skin</t>
  </si>
  <si>
    <t>Toxic to aquatic life</t>
  </si>
  <si>
    <t>Other hazard phrase applies</t>
  </si>
  <si>
    <t>Safety Report submitted</t>
  </si>
  <si>
    <t>Safety Report submission pending</t>
  </si>
  <si>
    <t>Explosion - Levels of blast overpressure which may be harmful to humans and animals and damage buildings.  Projectiles travelling at high speeds may also spread from the explosion presenting a risk to people, animals and damage buildings.  Explosions may also initiate fires.</t>
  </si>
  <si>
    <t>Fire – Ranges from an intense fire lasting several seconds to large fires lasting several minutes or hours.  Potential for fire damage to people and the environment and fires may spread to other areas, a drifting cloud of flammable gas may ignite.  Fires may generate smoke clouds which may lead to breathing difficulties and deposition of soot on property and vegetation.</t>
  </si>
  <si>
    <t>Liquid release - liquid flowing on-site and off-site to sewer, freshwater, estuarine waters, coastal waters, land or groundwater. Damage to people and the environment.  Environmental pollution and contamination of drinking water supplies</t>
  </si>
  <si>
    <t>Release of contaminated fire water containing dangerous substances - to sewer, freshwater, estuarine waters, coastal waters, land or groundwater</t>
  </si>
  <si>
    <t>Release of extremely cold liquids</t>
  </si>
  <si>
    <t>Release of oxidising substances - flowing on-site and off-site to sewer, controlled waters or groundwater</t>
  </si>
  <si>
    <t>Release of substances causing a decrease in oxygen levels</t>
  </si>
  <si>
    <t>Substantial exposure to toxic chemicals  (potentially fatal)</t>
  </si>
  <si>
    <t xml:space="preserve">In the unlikely event of a major accident there may be immediate harm from the dangerous substances involved.  There may also be disruption arising from the actions of the emergency services e.g. road closures.   </t>
  </si>
  <si>
    <t>If there was a major accident at this establishment could it impact on another country which is part of the European Union?</t>
  </si>
  <si>
    <t>Tier</t>
  </si>
  <si>
    <t>Notification_reason</t>
  </si>
  <si>
    <t>ESPIRS_type</t>
  </si>
  <si>
    <t>Hazard_type</t>
  </si>
  <si>
    <t>Dangerous_characteristics</t>
  </si>
  <si>
    <t xml:space="preserve">Public_warning </t>
  </si>
  <si>
    <t>SR-Submission</t>
  </si>
  <si>
    <t>Accident_nature</t>
  </si>
  <si>
    <t>Public_scenario_type</t>
  </si>
  <si>
    <t>Public_Control_measures</t>
  </si>
  <si>
    <t>Potential_consequences_health</t>
  </si>
  <si>
    <t>Potential_consequences_environment</t>
  </si>
  <si>
    <t>Arrangements_Confirmation</t>
  </si>
  <si>
    <t>Appropriate_EEP_ information</t>
  </si>
  <si>
    <t>General_Response</t>
  </si>
  <si>
    <t>County</t>
  </si>
  <si>
    <t>Registered Name</t>
  </si>
  <si>
    <t>Latitude</t>
  </si>
  <si>
    <t>Longitude</t>
  </si>
  <si>
    <t>decimal degrees</t>
  </si>
  <si>
    <t>Reason</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</si>
  <si>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</si>
  <si>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</si>
  <si>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</si>
  <si>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</si>
  <si>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</si>
  <si>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</si>
  <si>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</si>
  <si>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</si>
  <si>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</si>
  <si>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</si>
  <si>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</si>
  <si>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</si>
  <si>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</si>
  <si>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</si>
  <si>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</si>
  <si>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</si>
  <si>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</si>
  <si>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</si>
  <si>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</si>
  <si>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</si>
  <si>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</si>
  <si>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</si>
  <si>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</si>
  <si>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</si>
  <si>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</si>
  <si>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</si>
  <si>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z Other activity (not otherwise specified in the list)</t>
  </si>
  <si>
    <t>Data Type</t>
  </si>
  <si>
    <t>ü</t>
  </si>
  <si>
    <t>Hazard Phrases</t>
  </si>
  <si>
    <t>Hazard phrase substance 2</t>
  </si>
  <si>
    <t>Hazard phrase substance 3</t>
  </si>
  <si>
    <t>Hazard phrase substance 4</t>
  </si>
  <si>
    <t>Hazard phrases substance 1</t>
  </si>
  <si>
    <t>Supplied Information</t>
  </si>
  <si>
    <t>Establishment Address</t>
  </si>
  <si>
    <t>Name of person in charge of establishment</t>
  </si>
  <si>
    <t>Contact e-mail</t>
  </si>
  <si>
    <t>Confidentiality</t>
  </si>
  <si>
    <t>(i) the confidentiality of personal information relating to a natural person who has not consented to the disclosure of the information, and where that confidentiality is otherwise protected by law</t>
  </si>
  <si>
    <t>(ii) the interests of any person who, voluntarily and without being under, or capable of being put under, a legal obligation to do so, supplied the information requested, unless that person has consented to the release of that information</t>
  </si>
  <si>
    <t>(iii) the protection of the environment to which that information relates,</t>
  </si>
  <si>
    <t>a</t>
  </si>
  <si>
    <t>b</t>
  </si>
  <si>
    <t>Grounds mandating a refusal under article 8</t>
  </si>
  <si>
    <t>c</t>
  </si>
  <si>
    <t>d</t>
  </si>
  <si>
    <t xml:space="preserve">General information about how the public will be warned, if necessary; </t>
  </si>
  <si>
    <t xml:space="preserve">adequate information about the behaviour in the event of a major accident </t>
  </si>
  <si>
    <t>or where that information can be accessed electronically</t>
  </si>
  <si>
    <t>Action to take</t>
  </si>
  <si>
    <t>Potential effects on the environment</t>
  </si>
  <si>
    <t>LUP sectors</t>
  </si>
  <si>
    <t>Frequency of fill</t>
  </si>
  <si>
    <t>Vol. tertiary containment</t>
  </si>
  <si>
    <t xml:space="preserve">Next Largest Vessel Volume </t>
  </si>
  <si>
    <t>Coated or Mounded</t>
  </si>
  <si>
    <t>Complete the required information fields below:</t>
  </si>
  <si>
    <t xml:space="preserve"> = = Select = =</t>
  </si>
  <si>
    <t xml:space="preserve"> =Pick=</t>
  </si>
  <si>
    <t>Pick</t>
  </si>
  <si>
    <t xml:space="preserve">Purpose of Notification </t>
  </si>
  <si>
    <t xml:space="preserve">Tier of establishment </t>
  </si>
  <si>
    <t>Classification most dangerous substance 1</t>
  </si>
  <si>
    <t>Classification most dangerous substance 2</t>
  </si>
  <si>
    <t>Classification most dangerous substance 3</t>
  </si>
  <si>
    <r>
      <t>H200</t>
    </r>
    <r>
      <rPr>
        <sz val="14"/>
        <color theme="1"/>
        <rFont val="Calibri"/>
        <family val="2"/>
        <scheme val="minor"/>
      </rPr>
      <t xml:space="preserve"> – Unstable explosives.</t>
    </r>
  </si>
  <si>
    <r>
      <t>H201</t>
    </r>
    <r>
      <rPr>
        <sz val="14"/>
        <color theme="1"/>
        <rFont val="Calibri"/>
        <family val="2"/>
        <scheme val="minor"/>
      </rPr>
      <t xml:space="preserve"> – Explosive; mass explosion hazard.</t>
    </r>
  </si>
  <si>
    <r>
      <t>H202</t>
    </r>
    <r>
      <rPr>
        <sz val="14"/>
        <color theme="1"/>
        <rFont val="Calibri"/>
        <family val="2"/>
        <scheme val="minor"/>
      </rPr>
      <t xml:space="preserve"> – Explosive, severe projection hazard.</t>
    </r>
  </si>
  <si>
    <r>
      <t>H203</t>
    </r>
    <r>
      <rPr>
        <sz val="14"/>
        <color theme="1"/>
        <rFont val="Calibri"/>
        <family val="2"/>
        <scheme val="minor"/>
      </rPr>
      <t xml:space="preserve"> – Explosive; fire, blast or projection hazard.</t>
    </r>
  </si>
  <si>
    <r>
      <t>H204</t>
    </r>
    <r>
      <rPr>
        <sz val="14"/>
        <color theme="1"/>
        <rFont val="Calibri"/>
        <family val="2"/>
        <scheme val="minor"/>
      </rPr>
      <t xml:space="preserve"> – Fire or projection hazard.</t>
    </r>
  </si>
  <si>
    <r>
      <t>H205</t>
    </r>
    <r>
      <rPr>
        <sz val="14"/>
        <color theme="1"/>
        <rFont val="Calibri"/>
        <family val="2"/>
        <scheme val="minor"/>
      </rPr>
      <t xml:space="preserve"> – May mass explode in fire.</t>
    </r>
  </si>
  <si>
    <t>Data entry required</t>
  </si>
  <si>
    <r>
      <t>H220</t>
    </r>
    <r>
      <rPr>
        <sz val="14"/>
        <color theme="1"/>
        <rFont val="Calibri"/>
        <family val="2"/>
        <scheme val="minor"/>
      </rPr>
      <t xml:space="preserve"> – Extremely flammable gas.</t>
    </r>
  </si>
  <si>
    <r>
      <t>H221</t>
    </r>
    <r>
      <rPr>
        <sz val="14"/>
        <color theme="1"/>
        <rFont val="Calibri"/>
        <family val="2"/>
        <scheme val="minor"/>
      </rPr>
      <t xml:space="preserve"> – Flammable gas.</t>
    </r>
  </si>
  <si>
    <r>
      <t>H222</t>
    </r>
    <r>
      <rPr>
        <sz val="14"/>
        <color theme="1"/>
        <rFont val="Calibri"/>
        <family val="2"/>
        <scheme val="minor"/>
      </rPr>
      <t xml:space="preserve"> – Extremely flammable aerosol.</t>
    </r>
  </si>
  <si>
    <r>
      <t>H223</t>
    </r>
    <r>
      <rPr>
        <sz val="14"/>
        <color theme="1"/>
        <rFont val="Calibri"/>
        <family val="2"/>
        <scheme val="minor"/>
      </rPr>
      <t xml:space="preserve"> – Flammable aerosol.</t>
    </r>
  </si>
  <si>
    <r>
      <t>H224</t>
    </r>
    <r>
      <rPr>
        <sz val="14"/>
        <color theme="1"/>
        <rFont val="Calibri"/>
        <family val="2"/>
        <scheme val="minor"/>
      </rPr>
      <t xml:space="preserve"> – Extremely flammable liquid and vapour.</t>
    </r>
  </si>
  <si>
    <r>
      <t>H225</t>
    </r>
    <r>
      <rPr>
        <sz val="14"/>
        <color theme="1"/>
        <rFont val="Calibri"/>
        <family val="2"/>
        <scheme val="minor"/>
      </rPr>
      <t xml:space="preserve"> – Highly flammable liquid and vapour.</t>
    </r>
  </si>
  <si>
    <r>
      <t>H226</t>
    </r>
    <r>
      <rPr>
        <sz val="14"/>
        <color theme="1"/>
        <rFont val="Calibri"/>
        <family val="2"/>
        <scheme val="minor"/>
      </rPr>
      <t xml:space="preserve"> – Flammable liquid and vapour.</t>
    </r>
  </si>
  <si>
    <r>
      <t>H228</t>
    </r>
    <r>
      <rPr>
        <sz val="14"/>
        <color theme="1"/>
        <rFont val="Calibri"/>
        <family val="2"/>
        <scheme val="minor"/>
      </rPr>
      <t xml:space="preserve"> – Flammable solid.</t>
    </r>
  </si>
  <si>
    <r>
      <t>H240</t>
    </r>
    <r>
      <rPr>
        <sz val="14"/>
        <color theme="1"/>
        <rFont val="Calibri"/>
        <family val="2"/>
        <scheme val="minor"/>
      </rPr>
      <t xml:space="preserve"> – Heating may cause an explosion.</t>
    </r>
  </si>
  <si>
    <r>
      <t>H241</t>
    </r>
    <r>
      <rPr>
        <sz val="14"/>
        <color theme="1"/>
        <rFont val="Calibri"/>
        <family val="2"/>
        <scheme val="minor"/>
      </rPr>
      <t xml:space="preserve"> – Heating may cause a fire or explosion.</t>
    </r>
  </si>
  <si>
    <r>
      <t>H242</t>
    </r>
    <r>
      <rPr>
        <sz val="14"/>
        <color theme="1"/>
        <rFont val="Calibri"/>
        <family val="2"/>
        <scheme val="minor"/>
      </rPr>
      <t xml:space="preserve"> – Heating may cause a fire.</t>
    </r>
  </si>
  <si>
    <r>
      <t>H250</t>
    </r>
    <r>
      <rPr>
        <sz val="14"/>
        <color theme="1"/>
        <rFont val="Calibri"/>
        <family val="2"/>
        <scheme val="minor"/>
      </rPr>
      <t xml:space="preserve"> – Catches fire spontaneously if exposed to air.</t>
    </r>
  </si>
  <si>
    <r>
      <t>H251</t>
    </r>
    <r>
      <rPr>
        <sz val="14"/>
        <color theme="1"/>
        <rFont val="Calibri"/>
        <family val="2"/>
        <scheme val="minor"/>
      </rPr>
      <t xml:space="preserve"> – Self-heating: may catch fire.</t>
    </r>
  </si>
  <si>
    <r>
      <t>H252</t>
    </r>
    <r>
      <rPr>
        <sz val="14"/>
        <color theme="1"/>
        <rFont val="Calibri"/>
        <family val="2"/>
        <scheme val="minor"/>
      </rPr>
      <t xml:space="preserve"> – Self-heating in large quantities; may catch fire.</t>
    </r>
  </si>
  <si>
    <r>
      <t>H260</t>
    </r>
    <r>
      <rPr>
        <sz val="14"/>
        <color theme="1"/>
        <rFont val="Calibri"/>
        <family val="2"/>
        <scheme val="minor"/>
      </rPr>
      <t xml:space="preserve"> – In contact with water releases flammable gases which may ignite spontaneously.</t>
    </r>
  </si>
  <si>
    <r>
      <t>H261</t>
    </r>
    <r>
      <rPr>
        <sz val="14"/>
        <color theme="1"/>
        <rFont val="Calibri"/>
        <family val="2"/>
        <scheme val="minor"/>
      </rPr>
      <t xml:space="preserve"> – In contact with water releases flammable gases.</t>
    </r>
  </si>
  <si>
    <r>
      <t>H270</t>
    </r>
    <r>
      <rPr>
        <sz val="14"/>
        <color theme="1"/>
        <rFont val="Calibri"/>
        <family val="2"/>
        <scheme val="minor"/>
      </rPr>
      <t xml:space="preserve"> – May cause or intensify fire; oxidiser.</t>
    </r>
  </si>
  <si>
    <r>
      <t xml:space="preserve">H271 </t>
    </r>
    <r>
      <rPr>
        <sz val="14"/>
        <color theme="1"/>
        <rFont val="Calibri"/>
        <family val="2"/>
        <scheme val="minor"/>
      </rPr>
      <t>– May cause fire or explosion; strong oxidiser.</t>
    </r>
  </si>
  <si>
    <r>
      <t xml:space="preserve">H272 </t>
    </r>
    <r>
      <rPr>
        <sz val="14"/>
        <color theme="1"/>
        <rFont val="Calibri"/>
        <family val="2"/>
        <scheme val="minor"/>
      </rPr>
      <t>– May intensify fire; oxidiser.</t>
    </r>
  </si>
  <si>
    <r>
      <t>H280</t>
    </r>
    <r>
      <rPr>
        <sz val="14"/>
        <color theme="1"/>
        <rFont val="Calibri"/>
        <family val="2"/>
        <scheme val="minor"/>
      </rPr>
      <t xml:space="preserve"> – Contains gas under pressure; may explode if heated.</t>
    </r>
  </si>
  <si>
    <r>
      <t>H281</t>
    </r>
    <r>
      <rPr>
        <sz val="14"/>
        <color theme="1"/>
        <rFont val="Calibri"/>
        <family val="2"/>
        <scheme val="minor"/>
      </rPr>
      <t xml:space="preserve"> – Contains refrigerated gas; may cause cryogenic burns or injury.</t>
    </r>
  </si>
  <si>
    <r>
      <t>H290</t>
    </r>
    <r>
      <rPr>
        <sz val="14"/>
        <color theme="1"/>
        <rFont val="Calibri"/>
        <family val="2"/>
        <scheme val="minor"/>
      </rPr>
      <t xml:space="preserve"> – May be corrosive to metals.</t>
    </r>
  </si>
  <si>
    <r>
      <t xml:space="preserve">H300 </t>
    </r>
    <r>
      <rPr>
        <sz val="14"/>
        <color theme="1"/>
        <rFont val="Calibri"/>
        <family val="2"/>
        <scheme val="minor"/>
      </rPr>
      <t>– Fatal if swallowed.</t>
    </r>
  </si>
  <si>
    <r>
      <t>H301</t>
    </r>
    <r>
      <rPr>
        <sz val="14"/>
        <color theme="1"/>
        <rFont val="Calibri"/>
        <family val="2"/>
        <scheme val="minor"/>
      </rPr>
      <t xml:space="preserve"> – Toxic if swallowed.</t>
    </r>
  </si>
  <si>
    <r>
      <t>H302</t>
    </r>
    <r>
      <rPr>
        <sz val="14"/>
        <color theme="1"/>
        <rFont val="Calibri"/>
        <family val="2"/>
        <scheme val="minor"/>
      </rPr>
      <t xml:space="preserve"> – Harmful if swallowed.</t>
    </r>
  </si>
  <si>
    <r>
      <t>H304</t>
    </r>
    <r>
      <rPr>
        <sz val="14"/>
        <color theme="1"/>
        <rFont val="Calibri"/>
        <family val="2"/>
        <scheme val="minor"/>
      </rPr>
      <t xml:space="preserve"> – May be fatal if swallowed and enters airways.</t>
    </r>
  </si>
  <si>
    <r>
      <t>H310</t>
    </r>
    <r>
      <rPr>
        <sz val="14"/>
        <color theme="1"/>
        <rFont val="Calibri"/>
        <family val="2"/>
        <scheme val="minor"/>
      </rPr>
      <t xml:space="preserve"> – Fatal in contact with skin.</t>
    </r>
  </si>
  <si>
    <r>
      <t>H311</t>
    </r>
    <r>
      <rPr>
        <sz val="14"/>
        <color theme="1"/>
        <rFont val="Calibri"/>
        <family val="2"/>
        <scheme val="minor"/>
      </rPr>
      <t xml:space="preserve"> – Toxic in contact with skin.</t>
    </r>
  </si>
  <si>
    <r>
      <t xml:space="preserve">H312 </t>
    </r>
    <r>
      <rPr>
        <sz val="14"/>
        <color theme="1"/>
        <rFont val="Calibri"/>
        <family val="2"/>
        <scheme val="minor"/>
      </rPr>
      <t>– Harmful in contact with skin.</t>
    </r>
  </si>
  <si>
    <r>
      <t>H314</t>
    </r>
    <r>
      <rPr>
        <sz val="14"/>
        <color theme="1"/>
        <rFont val="Calibri"/>
        <family val="2"/>
        <scheme val="minor"/>
      </rPr>
      <t xml:space="preserve"> – Causes severe skin burns and eye damage.</t>
    </r>
  </si>
  <si>
    <r>
      <t xml:space="preserve">H315 </t>
    </r>
    <r>
      <rPr>
        <sz val="14"/>
        <color theme="1"/>
        <rFont val="Calibri"/>
        <family val="2"/>
        <scheme val="minor"/>
      </rPr>
      <t>– Causes skin irritation.</t>
    </r>
  </si>
  <si>
    <r>
      <t>H317</t>
    </r>
    <r>
      <rPr>
        <sz val="14"/>
        <color theme="1"/>
        <rFont val="Calibri"/>
        <family val="2"/>
        <scheme val="minor"/>
      </rPr>
      <t xml:space="preserve"> – May cause an allergic skin reaction.</t>
    </r>
  </si>
  <si>
    <r>
      <t>H318</t>
    </r>
    <r>
      <rPr>
        <sz val="14"/>
        <color theme="1"/>
        <rFont val="Calibri"/>
        <family val="2"/>
        <scheme val="minor"/>
      </rPr>
      <t xml:space="preserve"> – Causes serious eye damage.</t>
    </r>
  </si>
  <si>
    <r>
      <t xml:space="preserve">H319 </t>
    </r>
    <r>
      <rPr>
        <sz val="14"/>
        <color theme="1"/>
        <rFont val="Calibri"/>
        <family val="2"/>
        <scheme val="minor"/>
      </rPr>
      <t>– Causes serious eye irritation.</t>
    </r>
  </si>
  <si>
    <r>
      <t>H330</t>
    </r>
    <r>
      <rPr>
        <sz val="14"/>
        <color theme="1"/>
        <rFont val="Calibri"/>
        <family val="2"/>
        <scheme val="minor"/>
      </rPr>
      <t xml:space="preserve"> – Fatal if inhaled.</t>
    </r>
  </si>
  <si>
    <r>
      <t>H331</t>
    </r>
    <r>
      <rPr>
        <sz val="14"/>
        <color theme="1"/>
        <rFont val="Calibri"/>
        <family val="2"/>
        <scheme val="minor"/>
      </rPr>
      <t xml:space="preserve"> – Toxic if inhaled.</t>
    </r>
  </si>
  <si>
    <r>
      <t xml:space="preserve">H332 </t>
    </r>
    <r>
      <rPr>
        <sz val="14"/>
        <color theme="1"/>
        <rFont val="Calibri"/>
        <family val="2"/>
        <scheme val="minor"/>
      </rPr>
      <t>– Harmful if inhaled.</t>
    </r>
  </si>
  <si>
    <r>
      <t xml:space="preserve">H334 </t>
    </r>
    <r>
      <rPr>
        <sz val="14"/>
        <color theme="1"/>
        <rFont val="Calibri"/>
        <family val="2"/>
        <scheme val="minor"/>
      </rPr>
      <t>– May cause allergy or asthma symptoms or breathing difficulties if inhaled.</t>
    </r>
  </si>
  <si>
    <r>
      <t>H335</t>
    </r>
    <r>
      <rPr>
        <sz val="14"/>
        <color theme="1"/>
        <rFont val="Calibri"/>
        <family val="2"/>
        <scheme val="minor"/>
      </rPr>
      <t xml:space="preserve"> – May cause respiratory irritation.</t>
    </r>
  </si>
  <si>
    <r>
      <t xml:space="preserve">H336 </t>
    </r>
    <r>
      <rPr>
        <sz val="14"/>
        <color theme="1"/>
        <rFont val="Calibri"/>
        <family val="2"/>
        <scheme val="minor"/>
      </rPr>
      <t>– May cause drowsiness or dizziness.</t>
    </r>
  </si>
  <si>
    <r>
      <t xml:space="preserve">H340 </t>
    </r>
    <r>
      <rPr>
        <sz val="14"/>
        <color theme="1"/>
        <rFont val="Calibri"/>
        <family val="2"/>
        <scheme val="minor"/>
      </rPr>
      <t xml:space="preserve">– May cause genetic defects </t>
    </r>
  </si>
  <si>
    <r>
      <t xml:space="preserve">H341 </t>
    </r>
    <r>
      <rPr>
        <sz val="14"/>
        <color theme="1"/>
        <rFont val="Calibri"/>
        <family val="2"/>
        <scheme val="minor"/>
      </rPr>
      <t>– Suspected of causing genetic defects .</t>
    </r>
  </si>
  <si>
    <r>
      <t xml:space="preserve">H350 </t>
    </r>
    <r>
      <rPr>
        <sz val="14"/>
        <color theme="1"/>
        <rFont val="Calibri"/>
        <family val="2"/>
        <scheme val="minor"/>
      </rPr>
      <t>– May cause cancer .</t>
    </r>
  </si>
  <si>
    <r>
      <t>H351</t>
    </r>
    <r>
      <rPr>
        <sz val="14"/>
        <color theme="1"/>
        <rFont val="Calibri"/>
        <family val="2"/>
        <scheme val="minor"/>
      </rPr>
      <t xml:space="preserve"> – Suspected of causing cancer .</t>
    </r>
  </si>
  <si>
    <r>
      <t>H360</t>
    </r>
    <r>
      <rPr>
        <sz val="14"/>
        <color theme="1"/>
        <rFont val="Calibri"/>
        <family val="2"/>
        <scheme val="minor"/>
      </rPr>
      <t xml:space="preserve"> – May damage fertility or the unborn child .</t>
    </r>
  </si>
  <si>
    <r>
      <t>H361</t>
    </r>
    <r>
      <rPr>
        <sz val="14"/>
        <color theme="1"/>
        <rFont val="Calibri"/>
        <family val="2"/>
        <scheme val="minor"/>
      </rPr>
      <t xml:space="preserve"> – Suspected of damaging fertility or the unborn child .</t>
    </r>
  </si>
  <si>
    <r>
      <t>H362</t>
    </r>
    <r>
      <rPr>
        <sz val="14"/>
        <color theme="1"/>
        <rFont val="Calibri"/>
        <family val="2"/>
        <scheme val="minor"/>
      </rPr>
      <t xml:space="preserve"> – May cause harm to breast-fed children.</t>
    </r>
  </si>
  <si>
    <r>
      <t xml:space="preserve">H370 </t>
    </r>
    <r>
      <rPr>
        <sz val="14"/>
        <color theme="1"/>
        <rFont val="Calibri"/>
        <family val="2"/>
        <scheme val="minor"/>
      </rPr>
      <t>– Causes damage to organs .</t>
    </r>
  </si>
  <si>
    <r>
      <t>H371</t>
    </r>
    <r>
      <rPr>
        <sz val="14"/>
        <color theme="1"/>
        <rFont val="Calibri"/>
        <family val="2"/>
        <scheme val="minor"/>
      </rPr>
      <t xml:space="preserve"> – May cause damage to organs .</t>
    </r>
  </si>
  <si>
    <r>
      <t>H400</t>
    </r>
    <r>
      <rPr>
        <sz val="14"/>
        <color theme="1"/>
        <rFont val="Calibri"/>
        <family val="2"/>
        <scheme val="minor"/>
      </rPr>
      <t xml:space="preserve"> – Very toxic to aquatic life.</t>
    </r>
  </si>
  <si>
    <r>
      <t>H410</t>
    </r>
    <r>
      <rPr>
        <sz val="14"/>
        <color theme="1"/>
        <rFont val="Calibri"/>
        <family val="2"/>
        <scheme val="minor"/>
      </rPr>
      <t xml:space="preserve"> – Very toxic to aquatic life with long lasting effects.</t>
    </r>
  </si>
  <si>
    <r>
      <t>H411</t>
    </r>
    <r>
      <rPr>
        <sz val="14"/>
        <color theme="1"/>
        <rFont val="Calibri"/>
        <family val="2"/>
        <scheme val="minor"/>
      </rPr>
      <t xml:space="preserve"> – Toxic to aquatic life with long lasting effects.</t>
    </r>
  </si>
  <si>
    <r>
      <t>H412</t>
    </r>
    <r>
      <rPr>
        <sz val="14"/>
        <color theme="1"/>
        <rFont val="Calibri"/>
        <family val="2"/>
        <scheme val="minor"/>
      </rPr>
      <t xml:space="preserve"> – Harmful to aquatic life with long lasting effects.</t>
    </r>
  </si>
  <si>
    <r>
      <t>H413</t>
    </r>
    <r>
      <rPr>
        <sz val="14"/>
        <color theme="1"/>
        <rFont val="Calibri"/>
        <family val="2"/>
        <scheme val="minor"/>
      </rPr>
      <t xml:space="preserve"> – May cause long lasting harmful effects to aquatic life.</t>
    </r>
  </si>
  <si>
    <t>No other phrase applies</t>
  </si>
  <si>
    <t>Complete the required information in the relevant fields below:</t>
  </si>
  <si>
    <t>Physical form</t>
  </si>
  <si>
    <t>Name of Dangerous Substance</t>
  </si>
  <si>
    <t>Category of dangerous substance</t>
  </si>
  <si>
    <t>H1</t>
  </si>
  <si>
    <t>H2</t>
  </si>
  <si>
    <t>H3</t>
  </si>
  <si>
    <t>E1</t>
  </si>
  <si>
    <t>E2</t>
  </si>
  <si>
    <t>O1</t>
  </si>
  <si>
    <t>O2</t>
  </si>
  <si>
    <t>O3</t>
  </si>
  <si>
    <t>P1a</t>
  </si>
  <si>
    <t>P1b</t>
  </si>
  <si>
    <t>P2</t>
  </si>
  <si>
    <t>P3a</t>
  </si>
  <si>
    <t>P3b</t>
  </si>
  <si>
    <t>P4</t>
  </si>
  <si>
    <t>P5a</t>
  </si>
  <si>
    <t>P5b</t>
  </si>
  <si>
    <t>P5c</t>
  </si>
  <si>
    <t>P6a</t>
  </si>
  <si>
    <t>P6b</t>
  </si>
  <si>
    <t>P7</t>
  </si>
  <si>
    <t>P8</t>
  </si>
  <si>
    <t>Quantity (tonne)</t>
  </si>
  <si>
    <t>Gas</t>
  </si>
  <si>
    <t>Liquid</t>
  </si>
  <si>
    <t>Solid</t>
  </si>
  <si>
    <t>Principal Characteristics</t>
  </si>
  <si>
    <t>Unstable explosives.</t>
  </si>
  <si>
    <t>H200</t>
  </si>
  <si>
    <t>Explosive; mass explosion hazard.</t>
  </si>
  <si>
    <t>H201</t>
  </si>
  <si>
    <t>Explosive, severe projection hazard.</t>
  </si>
  <si>
    <t>H202</t>
  </si>
  <si>
    <t>Explosive; fire, blast or projection hazard.</t>
  </si>
  <si>
    <t>H203</t>
  </si>
  <si>
    <t>Fire or projection hazard.</t>
  </si>
  <si>
    <t>H204</t>
  </si>
  <si>
    <t>May mass explode in fire.</t>
  </si>
  <si>
    <t>H205</t>
  </si>
  <si>
    <t>Extremely flammable gas.</t>
  </si>
  <si>
    <t>H220</t>
  </si>
  <si>
    <t>H221</t>
  </si>
  <si>
    <t>Extremely flammable aerosol.</t>
  </si>
  <si>
    <t>H222</t>
  </si>
  <si>
    <t>Flammable aerosol.</t>
  </si>
  <si>
    <t>H223</t>
  </si>
  <si>
    <t>Extremely flammable liquid and vapour.</t>
  </si>
  <si>
    <t>H224</t>
  </si>
  <si>
    <t>Highly flammable liquid and vapour.</t>
  </si>
  <si>
    <t>H225</t>
  </si>
  <si>
    <t>Flammable liquid and vapour.</t>
  </si>
  <si>
    <t>H226</t>
  </si>
  <si>
    <t>Flammable solid</t>
  </si>
  <si>
    <t>H228</t>
  </si>
  <si>
    <t>Heating may cause an explosion.</t>
  </si>
  <si>
    <t>H240</t>
  </si>
  <si>
    <t>Heating may cause a fire or explosion.</t>
  </si>
  <si>
    <t>H241</t>
  </si>
  <si>
    <t>Heating may cause a fire.</t>
  </si>
  <si>
    <t>H242</t>
  </si>
  <si>
    <t>Catches fire spontaneously if exposed to air.</t>
  </si>
  <si>
    <t>Self-heating: may catch fire.</t>
  </si>
  <si>
    <t>H250</t>
  </si>
  <si>
    <t>H251</t>
  </si>
  <si>
    <t>Self-heating in large quantities; may catch fire.</t>
  </si>
  <si>
    <t>H252</t>
  </si>
  <si>
    <t>In contact with water releases flammable gases which may ignite spontaneously.</t>
  </si>
  <si>
    <t>H260</t>
  </si>
  <si>
    <t xml:space="preserve"> In contact with water releases flammable gases.</t>
  </si>
  <si>
    <t>H261</t>
  </si>
  <si>
    <t>May cause or intensify fire; oxidiser.</t>
  </si>
  <si>
    <r>
      <t>H270</t>
    </r>
    <r>
      <rPr>
        <sz val="14"/>
        <color theme="1"/>
        <rFont val="Calibri"/>
        <family val="2"/>
        <scheme val="minor"/>
      </rPr>
      <t xml:space="preserve"> </t>
    </r>
  </si>
  <si>
    <t>May cause fire or explosion; strong oxidiser.</t>
  </si>
  <si>
    <r>
      <t>H271</t>
    </r>
    <r>
      <rPr>
        <sz val="14"/>
        <color theme="1"/>
        <rFont val="Calibri"/>
        <family val="2"/>
        <scheme val="minor"/>
      </rPr>
      <t xml:space="preserve"> </t>
    </r>
  </si>
  <si>
    <t>May intensify fire; oxidiser.</t>
  </si>
  <si>
    <t>H272</t>
  </si>
  <si>
    <t>Contains gas under pressure; may explode if heated.</t>
  </si>
  <si>
    <t>H280</t>
  </si>
  <si>
    <t>Contains refrigerated gas; may cause cryogenic burns or injury.</t>
  </si>
  <si>
    <t>H281</t>
  </si>
  <si>
    <t xml:space="preserve"> May be corrosive to metals.</t>
  </si>
  <si>
    <t>H290</t>
  </si>
  <si>
    <t>Fatal if swallowed.</t>
  </si>
  <si>
    <t>H300</t>
  </si>
  <si>
    <t>Toxic if swallowed.</t>
  </si>
  <si>
    <t>H301</t>
  </si>
  <si>
    <t>Harmful if swallowed.</t>
  </si>
  <si>
    <t>H302</t>
  </si>
  <si>
    <t>May be fatal if swallowed and enters airways.</t>
  </si>
  <si>
    <t>H304</t>
  </si>
  <si>
    <t>Fatal in contact with skin.</t>
  </si>
  <si>
    <t>H310</t>
  </si>
  <si>
    <t>Toxic in contact with skin.</t>
  </si>
  <si>
    <t>H311</t>
  </si>
  <si>
    <t>Harmful in contact with skin.</t>
  </si>
  <si>
    <t>H312</t>
  </si>
  <si>
    <t>Causes severe skin burns and eye damage.</t>
  </si>
  <si>
    <t>H314</t>
  </si>
  <si>
    <t>Causes skin irritation.</t>
  </si>
  <si>
    <t>H315</t>
  </si>
  <si>
    <t>May cause an allergic skin reaction.</t>
  </si>
  <si>
    <t>H317</t>
  </si>
  <si>
    <t>Causes serious eye damage.</t>
  </si>
  <si>
    <t>H318</t>
  </si>
  <si>
    <t>Causes serious eye irritation.</t>
  </si>
  <si>
    <t>H319</t>
  </si>
  <si>
    <t>Fatal if inhaled.</t>
  </si>
  <si>
    <t>H330</t>
  </si>
  <si>
    <t>Toxic if inhaled.</t>
  </si>
  <si>
    <t>H331</t>
  </si>
  <si>
    <t>Harmful if inhaled.</t>
  </si>
  <si>
    <t>H332</t>
  </si>
  <si>
    <t>May cause allergy or asthma symptoms or breathing difficulties if inhaled.</t>
  </si>
  <si>
    <t>May cause respiratory irritation.</t>
  </si>
  <si>
    <t>H335</t>
  </si>
  <si>
    <t>May cause drowsiness or dizziness.</t>
  </si>
  <si>
    <t>H336</t>
  </si>
  <si>
    <t>H334</t>
  </si>
  <si>
    <t>H340</t>
  </si>
  <si>
    <t>Suspected of causing genetic defects .</t>
  </si>
  <si>
    <t>H341</t>
  </si>
  <si>
    <t xml:space="preserve"> May cause cancer .</t>
  </si>
  <si>
    <t>H350</t>
  </si>
  <si>
    <t>Suspected of causing cancer .</t>
  </si>
  <si>
    <t>H351</t>
  </si>
  <si>
    <t>May damage fertility or the unborn child .</t>
  </si>
  <si>
    <t>H360</t>
  </si>
  <si>
    <t>Suspected of damaging fertility or the unborn child .</t>
  </si>
  <si>
    <t>H361</t>
  </si>
  <si>
    <t>May cause harm to breast-fed children.</t>
  </si>
  <si>
    <t>H362</t>
  </si>
  <si>
    <t>Causes damage to organs .</t>
  </si>
  <si>
    <t>H370</t>
  </si>
  <si>
    <t>May cause damage to organs .</t>
  </si>
  <si>
    <t>H371</t>
  </si>
  <si>
    <t>Causes damage to &lt;organs&gt; through prolonged or repeated exposure exposure &lt;route&gt;.</t>
  </si>
  <si>
    <r>
      <t>H373</t>
    </r>
    <r>
      <rPr>
        <sz val="14"/>
        <color theme="1"/>
        <rFont val="Calibri"/>
        <family val="2"/>
        <scheme val="minor"/>
      </rPr>
      <t/>
    </r>
  </si>
  <si>
    <t>H372</t>
  </si>
  <si>
    <t>May cause damage to &lt;organs&gt; through prolonged or repeated exposure exposure &lt;route&gt;.</t>
  </si>
  <si>
    <t>As we are an upper-tier establishment, we send leaflets to the persons likely to be affected, which includes this information.</t>
  </si>
  <si>
    <t>Advice about the action to take in the event of a major accident will be given by local radio</t>
  </si>
  <si>
    <t>Information on what to do in the event of a major accident is available at the website listed immediately below.</t>
  </si>
  <si>
    <t>Embed the file in this cell.</t>
  </si>
  <si>
    <t>Members of the public are advised to go indoors, stay in and tune to local radio.</t>
  </si>
  <si>
    <t>Lower-tier</t>
  </si>
  <si>
    <t>Upper-tier</t>
  </si>
  <si>
    <t>Other health hazards (named carcinogen)</t>
  </si>
  <si>
    <t>LUP 1</t>
  </si>
  <si>
    <t>LUP 2</t>
  </si>
  <si>
    <t xml:space="preserve">Dangerous Characteristics </t>
  </si>
  <si>
    <t>Position of person in charge</t>
  </si>
  <si>
    <t>-</t>
  </si>
  <si>
    <t xml:space="preserve">Begin by selecting the LUP Hazard type of your establishment from the drop-down list below. </t>
  </si>
  <si>
    <t>LUP 3</t>
  </si>
  <si>
    <t>LUP 4</t>
  </si>
  <si>
    <r>
      <rPr>
        <b/>
        <sz val="9"/>
        <color theme="1" tint="0.499984740745262"/>
        <rFont val="Verdana"/>
        <family val="2"/>
      </rPr>
      <t>Para (5) of Schedule 5 Part 1 -</t>
    </r>
    <r>
      <rPr>
        <b/>
        <sz val="9"/>
        <color theme="1"/>
        <rFont val="Verdana"/>
        <family val="2"/>
      </rPr>
      <t xml:space="preserve"> How Public will be warned</t>
    </r>
  </si>
  <si>
    <r>
      <rPr>
        <b/>
        <sz val="9"/>
        <color theme="1" tint="0.499984740745262"/>
        <rFont val="Verdana"/>
        <family val="2"/>
      </rPr>
      <t xml:space="preserve">Para (5) of Schedule 5 Part 1 - </t>
    </r>
    <r>
      <rPr>
        <b/>
        <sz val="9"/>
        <color theme="1"/>
        <rFont val="Verdana"/>
        <family val="2"/>
      </rPr>
      <t>Further Information</t>
    </r>
  </si>
  <si>
    <r>
      <rPr>
        <b/>
        <sz val="9"/>
        <color theme="1" tint="0.499984740745262"/>
        <rFont val="Verdana"/>
        <family val="2"/>
      </rPr>
      <t>Para. 1 Schedule 5 Part 2 -</t>
    </r>
    <r>
      <rPr>
        <b/>
        <sz val="9"/>
        <color theme="1"/>
        <rFont val="Verdana"/>
        <family val="2"/>
      </rPr>
      <t>Nature of Major Hazards (1)</t>
    </r>
  </si>
  <si>
    <r>
      <rPr>
        <b/>
        <sz val="9"/>
        <color theme="1" tint="0.499984740745262"/>
        <rFont val="Verdana"/>
        <family val="2"/>
      </rPr>
      <t>Para. 1 Schedule 5 Part 2 -</t>
    </r>
    <r>
      <rPr>
        <b/>
        <sz val="9"/>
        <color theme="1"/>
        <rFont val="Verdana"/>
        <family val="2"/>
      </rPr>
      <t xml:space="preserve"> Control Measures to address major accident hazards</t>
    </r>
  </si>
  <si>
    <r>
      <rPr>
        <b/>
        <sz val="9"/>
        <color theme="1" tint="0.499984740745262"/>
        <rFont val="Verdana"/>
        <family val="2"/>
      </rPr>
      <t>Para. 2 Schedule 5 Part 2 -</t>
    </r>
    <r>
      <rPr>
        <b/>
        <sz val="9"/>
        <color theme="1"/>
        <rFont val="Verdana"/>
        <family val="2"/>
      </rPr>
      <t xml:space="preserve"> On-site Response</t>
    </r>
  </si>
  <si>
    <r>
      <rPr>
        <b/>
        <sz val="9"/>
        <color theme="1" tint="0.499984740745262"/>
        <rFont val="Verdana"/>
        <family val="2"/>
      </rPr>
      <t>Para. 2 Schedule 5 Part 2 -</t>
    </r>
    <r>
      <rPr>
        <b/>
        <sz val="9"/>
        <color theme="1"/>
        <rFont val="Verdana"/>
        <family val="2"/>
      </rPr>
      <t xml:space="preserve"> EEP</t>
    </r>
  </si>
  <si>
    <r>
      <t xml:space="preserve">Tier </t>
    </r>
    <r>
      <rPr>
        <b/>
        <sz val="8"/>
        <color theme="1" tint="0.499984740745262"/>
        <rFont val="Verdana"/>
        <family val="2"/>
      </rPr>
      <t>(Sch. 5)</t>
    </r>
  </si>
  <si>
    <t>--</t>
  </si>
  <si>
    <t>Flammable gas.</t>
  </si>
  <si>
    <t>Classification change to a dangerous substance</t>
  </si>
  <si>
    <t>Pre-construction notification</t>
  </si>
  <si>
    <t>Pre-operation notification</t>
  </si>
  <si>
    <t>Tier-Change: lower to upper</t>
  </si>
  <si>
    <t>Tier-Change: upper to lower</t>
  </si>
  <si>
    <t>Appropriate information from the external emergency plan, including advice to cooperate with any instructions or requests from the emergency services at the time of the accident.</t>
  </si>
  <si>
    <t>IED</t>
  </si>
  <si>
    <t>Fuel storage (including heating, retail sale etc.)</t>
  </si>
  <si>
    <t>SPIRs Ref #</t>
  </si>
  <si>
    <t>Mining activities (tailings &amp; physicochemical processes)</t>
  </si>
  <si>
    <t xml:space="preserve">Wholesale and retail storage and distribution (excluding LPG) </t>
  </si>
  <si>
    <t>Production and storage of pesticides, biocides, fungicides</t>
  </si>
  <si>
    <t>Production of pharmaceuticals</t>
  </si>
  <si>
    <t>Water and sewage (collection, supply, treatment)</t>
  </si>
  <si>
    <t xml:space="preserve">Chemical installations </t>
  </si>
  <si>
    <t>Production, destruction and storage of explosives</t>
  </si>
  <si>
    <t>Production and storage of fireworks</t>
  </si>
  <si>
    <t>LPG production, bottling and bulk distribution</t>
  </si>
  <si>
    <t>LPG storage</t>
  </si>
  <si>
    <t>LNG storage and distribution</t>
  </si>
  <si>
    <t>General Chemicals manufacture (not otherwise specified in the list)</t>
  </si>
  <si>
    <t>E-PRTR</t>
  </si>
  <si>
    <t>SI 209 of 2015 -  Notification Form</t>
  </si>
  <si>
    <t>Any additional information the operator would like to include:</t>
  </si>
  <si>
    <t>Largest Road Tanker Vol.</t>
  </si>
  <si>
    <t>Number of tanks in bund</t>
  </si>
  <si>
    <r>
      <rPr>
        <b/>
        <sz val="8"/>
        <color theme="1" tint="0.499984740745262"/>
        <rFont val="Verdana"/>
        <family val="2"/>
      </rPr>
      <t xml:space="preserve">Reg. 8(1)(a) - </t>
    </r>
    <r>
      <rPr>
        <b/>
        <sz val="8"/>
        <color theme="1"/>
        <rFont val="Verdana"/>
        <family val="2"/>
      </rPr>
      <t>Operator Name</t>
    </r>
  </si>
  <si>
    <r>
      <rPr>
        <b/>
        <sz val="8"/>
        <color theme="1" tint="0.499984740745262"/>
        <rFont val="Verdana"/>
        <family val="2"/>
      </rPr>
      <t>Regs.</t>
    </r>
    <r>
      <rPr>
        <b/>
        <sz val="8"/>
        <rFont val="Verdana"/>
        <family val="2"/>
      </rPr>
      <t xml:space="preserve"> </t>
    </r>
    <r>
      <rPr>
        <b/>
        <sz val="8"/>
        <color theme="1" tint="0.499984740745262"/>
        <rFont val="Verdana"/>
        <family val="2"/>
      </rPr>
      <t>8(1)(d) and 8(1)(e) &amp; para (4) of Schedule 5, Part 1</t>
    </r>
    <r>
      <rPr>
        <b/>
        <sz val="8"/>
        <rFont val="Verdana"/>
        <family val="2"/>
      </rPr>
      <t xml:space="preserve"> - Quantity &amp; physical form of the dangerous substances and information sufficient to identify the dangerous substance and category of the dangerous substance</t>
    </r>
  </si>
  <si>
    <r>
      <rPr>
        <b/>
        <sz val="8"/>
        <color theme="1" tint="0.499984740745262"/>
        <rFont val="Verdana"/>
        <family val="2"/>
      </rPr>
      <t>Reg.</t>
    </r>
    <r>
      <rPr>
        <b/>
        <sz val="8"/>
        <rFont val="Verdana"/>
        <family val="2"/>
      </rPr>
      <t xml:space="preserve"> </t>
    </r>
    <r>
      <rPr>
        <b/>
        <sz val="8"/>
        <color theme="1" tint="0.499984740745262"/>
        <rFont val="Verdana"/>
        <family val="2"/>
      </rPr>
      <t>8(1)(f) -</t>
    </r>
    <r>
      <rPr>
        <b/>
        <sz val="8"/>
        <rFont val="Verdana"/>
        <family val="2"/>
      </rPr>
      <t>Activity</t>
    </r>
  </si>
  <si>
    <t>If there is another significant hazard source in your establishment (i.e. with potential for off-establishment effects), complete additional sections as relevant.</t>
  </si>
  <si>
    <t>If there is another significant hazard source in your establishment (i.e. with potential for off-site effects), complete additional sections as relevant.</t>
  </si>
  <si>
    <t>Eircode</t>
  </si>
  <si>
    <t>Website</t>
  </si>
  <si>
    <t>H400</t>
  </si>
  <si>
    <t>H410</t>
  </si>
  <si>
    <t>H411</t>
  </si>
  <si>
    <t>Very toxic to aquatic life.</t>
  </si>
  <si>
    <t>Very toxic to aquatic life with long lasting effects.</t>
  </si>
  <si>
    <t>Toxic to aquatic life with long lasting effects.</t>
  </si>
  <si>
    <t>EUH014</t>
  </si>
  <si>
    <t>EUH029</t>
  </si>
  <si>
    <t>Reacts violently with water</t>
  </si>
  <si>
    <t>Contact with water liberates toxic gas</t>
  </si>
  <si>
    <t>Production and/or storage of fertilisers</t>
  </si>
  <si>
    <r>
      <rPr>
        <b/>
        <sz val="11"/>
        <color theme="1" tint="0.499984740745262"/>
        <rFont val="Verdana"/>
        <family val="2"/>
      </rPr>
      <t>Regs.</t>
    </r>
    <r>
      <rPr>
        <b/>
        <sz val="11"/>
        <rFont val="Verdana"/>
        <family val="2"/>
      </rPr>
      <t xml:space="preserve"> </t>
    </r>
    <r>
      <rPr>
        <b/>
        <sz val="11"/>
        <color theme="1" tint="0.499984740745262"/>
        <rFont val="Verdana"/>
        <family val="2"/>
      </rPr>
      <t>8(1)(d) and 8(1)(e) &amp; para (4) of Schedule 5, Part 1</t>
    </r>
    <r>
      <rPr>
        <b/>
        <sz val="11"/>
        <rFont val="Verdana"/>
        <family val="2"/>
      </rPr>
      <t xml:space="preserve"> - Quantity &amp; physical form of the dangerous substances and information sufficient to identify the dangerous substance and category of the dangerous substance</t>
    </r>
  </si>
  <si>
    <t>Contact Name</t>
  </si>
  <si>
    <r>
      <rPr>
        <b/>
        <sz val="8"/>
        <color theme="1" tint="0.499984740745262"/>
        <rFont val="Verdana"/>
        <family val="2"/>
      </rPr>
      <t>Reg. 8(1)(c) -</t>
    </r>
    <r>
      <rPr>
        <b/>
        <sz val="8"/>
        <color theme="1"/>
        <rFont val="Verdana"/>
        <family val="2"/>
      </rPr>
      <t xml:space="preserve"> Person in Charge</t>
    </r>
  </si>
  <si>
    <t>Not known/not applicable</t>
  </si>
  <si>
    <t>Not necessary to inform the public as there are no off-site consequences.</t>
  </si>
  <si>
    <t>Substance Form</t>
  </si>
  <si>
    <t>H statement 1</t>
  </si>
  <si>
    <t>H statement 2</t>
  </si>
  <si>
    <t>H statement 3</t>
  </si>
  <si>
    <t>Schedule  1 Cat.</t>
  </si>
  <si>
    <t>Reduced SPIRS list</t>
  </si>
  <si>
    <t>Other activity (not otherwise specified in the list)</t>
  </si>
  <si>
    <t>Areas and developments that could be the source of, or increase the risk or consequence of, a major accident</t>
  </si>
  <si>
    <t xml:space="preserve">Include a scaled (not less than 1:2,500) site 'map' showing the location and quantities of the dangerous substances listed above. The map must display  a scale bar and direction indicator. </t>
  </si>
  <si>
    <t xml:space="preserve">Include a scaled (not less than 1:10,000) area 'map' that clearly shows the establishment boundary, neighbouring establishments, external sources of major accidents and the location of the significant human and environmental receptors. The map must display  a scale bar and direction indicator. </t>
  </si>
  <si>
    <t>Does the IED apply?</t>
  </si>
  <si>
    <t>Does the EPRTR apply?</t>
  </si>
  <si>
    <t xml:space="preserve">Basis for confidentiality in AIE Regs </t>
  </si>
  <si>
    <t xml:space="preserve">Required Information </t>
  </si>
  <si>
    <t>H227</t>
  </si>
  <si>
    <t>Combustible Liquid</t>
  </si>
  <si>
    <t>H303</t>
  </si>
  <si>
    <t>May be harmful if swallowed</t>
  </si>
  <si>
    <t>H305</t>
  </si>
  <si>
    <t>May be harmful if swallowed and enters airways</t>
  </si>
  <si>
    <t>H313</t>
  </si>
  <si>
    <t>May be harmful in contact with skin</t>
  </si>
  <si>
    <t>H316</t>
  </si>
  <si>
    <t>Causes mild irritation</t>
  </si>
  <si>
    <t>H320</t>
  </si>
  <si>
    <t>Causes eye irritation</t>
  </si>
  <si>
    <t>H333</t>
  </si>
  <si>
    <t>May be harmful if inhaled</t>
  </si>
  <si>
    <t>H401</t>
  </si>
  <si>
    <t>H402</t>
  </si>
  <si>
    <t>H412</t>
  </si>
  <si>
    <t>H413</t>
  </si>
  <si>
    <t>Harmful to aquatic life</t>
  </si>
  <si>
    <t>Harmful to aquatic life with long lasting effects</t>
  </si>
  <si>
    <t>May cause long lasting harmful effects to aquatic life</t>
  </si>
  <si>
    <t>Main</t>
  </si>
  <si>
    <t>H270</t>
  </si>
  <si>
    <t>H271</t>
  </si>
  <si>
    <t>The immediate environment of the establishment and factors likely to cause a major accident or aggravate the consequences thereof [8(g)]</t>
  </si>
  <si>
    <t>Inventory increase (significant)</t>
  </si>
  <si>
    <t>Routine (five-year) update</t>
  </si>
  <si>
    <t>As we are an upper-tier establishment, we send leaflets to the persons likely to be affected, which includes this information. The public who may affected will be warned by one or more on-site sirens.</t>
  </si>
  <si>
    <t>Not necessary as there are no off-site consequences.</t>
  </si>
  <si>
    <t>The public likely to be affected will be warned by a phone call from the operator.</t>
  </si>
  <si>
    <t>The public likely to be affected will be warned via the local radio.</t>
  </si>
  <si>
    <t>Other</t>
  </si>
  <si>
    <t xml:space="preserve">Control Measures </t>
  </si>
  <si>
    <t xml:space="preserve">I want to add additional inventory </t>
  </si>
  <si>
    <t>Confidential  information in the Notification</t>
  </si>
  <si>
    <t xml:space="preserve">Fire </t>
  </si>
  <si>
    <t>Fire and Explosion</t>
  </si>
  <si>
    <t>Release of dangerous substances with potential for adverse health effects.</t>
  </si>
  <si>
    <t>Airborne material that can cause burning of the eyes and, if inhaled the throat, coughing or breathing difficulties.</t>
  </si>
  <si>
    <t>Breathing air with high concentrations of dangerous substances that could lead to asphyxiation and/or poisoning, which could result in fatal consequences.</t>
  </si>
  <si>
    <t>Breathing air with high concentrations of dangerous substances that could lead to asphyxiation and/or poisoning, which could result in unconsciousness.</t>
  </si>
  <si>
    <t>Injuries caused by projectiles being ejected from the incident site.</t>
  </si>
  <si>
    <t>Inhalation could cause cancer.</t>
  </si>
  <si>
    <t>Temporary exposure to smoke from a fire from which generally fit and well people are unlikely to experience long-term health problems.</t>
  </si>
  <si>
    <t xml:space="preserve">Potential for burns to body. </t>
  </si>
  <si>
    <t>Risk of eardrum damage from blast.</t>
  </si>
  <si>
    <t>Single exposure by inhalation could lead to damage of certain internal organs.</t>
  </si>
  <si>
    <t>There are no potential consequences on human health from the major accident hazards identified.</t>
  </si>
  <si>
    <t xml:space="preserve">Very dense smoke may cause irritation of the lining of the air passages (nose, throat and lungs) the skin and the eyes. </t>
  </si>
  <si>
    <t>Pollution and contamination of drinking water supplies with consequent health effects.</t>
  </si>
  <si>
    <t>Deposition of dangerous substances on protected habitats.</t>
  </si>
  <si>
    <t xml:space="preserve">Dangerous substances contaminating groundwater. </t>
  </si>
  <si>
    <t>Dangerous substances discharged to sewer, passing through the sewage treatment works, being discharged into freshwater or estuarine waters and causing harm to the aquatic environment.</t>
  </si>
  <si>
    <t>Dangerous substances entering freshwater or estuarine waters and causing harm to the aquatic environment.</t>
  </si>
  <si>
    <t>Deposition of dangerous substances on widespread habitats and agricultural land preventing growing crops or grazing animals or rendering the area inaccessible to the public.</t>
  </si>
  <si>
    <t>Direct contact with dangerous substances causing harm to specific species of plants.</t>
  </si>
  <si>
    <t>Physical damage to and contamination of unlisted buildings and offsite such as houses, schools, offices, etc.</t>
  </si>
  <si>
    <t>Physical damage to listed buildings or scheduled ancient monuments.</t>
  </si>
  <si>
    <t>There are no potential consequences on the environment from the major accident hazards identified.</t>
  </si>
  <si>
    <t>(iv) …..the confidentiality of the proceedings of public authorities, where such confidentiality is otherwise protected by law (including the Freedom of Information Acts 1997 and 2003 with respect to exempt records within the meaning of those Acts)</t>
  </si>
  <si>
    <t xml:space="preserve">Nature of the major accident </t>
  </si>
  <si>
    <t>This establishment is in the process of preparing an internal emergency plan to deal with major accidents and is in the process of liaising with the emergency services to agree on the actions  and arrangements to deal with major accidents and to minimise their effects.</t>
  </si>
  <si>
    <t>You should cooperate with the instructions of the emergency services.</t>
  </si>
  <si>
    <t>There are no off-site consequences from a major accident at this establishment.</t>
  </si>
  <si>
    <t>Section 1 : General Information</t>
  </si>
  <si>
    <t>Section 2: Additional Information for the public (for the CCA website), Regulation 25 &amp; Schedule 5 Part 1</t>
  </si>
  <si>
    <t>Section 3: Additional Information for the public for Upper-tier establishments (for the CCA website) Regulation 25 &amp; Schedule 5 Part 2</t>
  </si>
  <si>
    <t>Access to the site is strictly controlled.</t>
  </si>
  <si>
    <t>Air pollution prevention systems are in place.</t>
  </si>
  <si>
    <t>Air quality monitoring systems are in place.</t>
  </si>
  <si>
    <t>All relevant warehouses and storage facilities are fitted with fire detection and protection systems.</t>
  </si>
  <si>
    <t>All relevant warehouses and storage facilities are fitted with fire detection systems.</t>
  </si>
  <si>
    <t>All of the establishments storage tanks, process vessels, pipework and control systems are designed and maintained to an appropriate standard to prevent major accidents.</t>
  </si>
  <si>
    <t>Suitable arrangements are in place to prevent or minimise loss of containment of dangerous substances.</t>
  </si>
  <si>
    <t>Buildings on site are designed and arranged to prevent or minimise knock-on effects of an incident.</t>
  </si>
  <si>
    <t>Containment systems are in place for relevant work areas to minimise the loss of spilled material to the environment.</t>
  </si>
  <si>
    <t>Detectors are in place to alert staff to any loss of containment.</t>
  </si>
  <si>
    <t>Emergency arrangements are in place to notify Irish Water/Local Authority if dangerous substances are accidently released into groundwater or freshwater used for drinking water supply.</t>
  </si>
  <si>
    <t>Chemical spillage prevention systems are in place.</t>
  </si>
  <si>
    <t>Decontamination procedures are in place.</t>
  </si>
  <si>
    <t>Emergency arrangements are in place to notify the local authority if dangerous substances are accidently discharged into the sewer.</t>
  </si>
  <si>
    <t>Emergency response systems &amp; procedures are in place.</t>
  </si>
  <si>
    <t>Establishment has facilities for extraction and ventilation of flammable materials to prevent them causing fires and explosions.</t>
  </si>
  <si>
    <t>Establishment has facilities to detect and manage releases of gases that may have harmful effects.</t>
  </si>
  <si>
    <t>Establishment has facilities to detect releases of gases and has taken steps to minimise the chance that any releases are ignited.</t>
  </si>
  <si>
    <t>Establishment has on-site response facilities to reduce the impact of an incident.</t>
  </si>
  <si>
    <t>Establishment has taken steps to deal with severe weather conditions.</t>
  </si>
  <si>
    <t>Good communication systems are in place, internally and with outside agencies to prevent/mitigate major accidents.</t>
  </si>
  <si>
    <t>Incompatible materials are segregated and stored separately.</t>
  </si>
  <si>
    <t>Isolation procedures are in place to prevent or reduce the extent of an incident.</t>
  </si>
  <si>
    <t>Key operating units and storage facilities are fitted with automatic shutdown and isolation systems.</t>
  </si>
  <si>
    <t>Key operating units and storage facilities have containment systems in place to keep chemicals and firewater on-site.</t>
  </si>
  <si>
    <t>Overpressure prevention systems are in place as necessary.</t>
  </si>
  <si>
    <t>Procedures are in place to manage any changes at the site that could impact on health, safety and the environment.</t>
  </si>
  <si>
    <t>Procedures are in place to manage older processing plant and equipment.</t>
  </si>
  <si>
    <t>Procedures are in place to select, use and manage appropriate equipment.</t>
  </si>
  <si>
    <t>Procedures in place to identify and manage deviations from normal operating conditions.</t>
  </si>
  <si>
    <t>Potential ignition sources are eliminated in accordance with the ATEX Directive to protect against the ignition of flammable material.</t>
  </si>
  <si>
    <t>Traffic management arrangements are in place.</t>
  </si>
  <si>
    <t>Some establishments may have multiple hazard types. For example, a pharma site may have bulk flammable storage, bulk toxic, pressurised toxic gases, chemical warehousing, reaction hazards: in such cases the details should be filled in consecutively for each one, beginning with the most significant.</t>
  </si>
  <si>
    <t>Date of notification submission</t>
  </si>
  <si>
    <t>Inventory decrease (significant)</t>
  </si>
  <si>
    <t>Longitude (decimal  degree)</t>
  </si>
  <si>
    <t>Latitude (decimal  degree)</t>
  </si>
  <si>
    <t xml:space="preserve">County </t>
  </si>
  <si>
    <t>No other effect</t>
  </si>
  <si>
    <t>No Effect</t>
  </si>
  <si>
    <t>No Other effect</t>
  </si>
  <si>
    <t>The map provided in Section 1 will be used in conjunction with this part in identifying the locations of dangerous substances with significant hazard potential.</t>
  </si>
  <si>
    <t>Dangerous substance</t>
  </si>
  <si>
    <t>Env.E1</t>
  </si>
  <si>
    <t>Env.E2</t>
  </si>
  <si>
    <t>Health.H1</t>
  </si>
  <si>
    <t>Health.H2</t>
  </si>
  <si>
    <t>Health.H3</t>
  </si>
  <si>
    <t>Other.O1</t>
  </si>
  <si>
    <t>Other.O2</t>
  </si>
  <si>
    <t>Other.O3</t>
  </si>
  <si>
    <t>Physical.P1a</t>
  </si>
  <si>
    <t>Physical.P1b</t>
  </si>
  <si>
    <t>Physical.P2</t>
  </si>
  <si>
    <t>Physical.P3a</t>
  </si>
  <si>
    <t>Physical.P3b</t>
  </si>
  <si>
    <t>Physical.P4</t>
  </si>
  <si>
    <t>Physical.P5a</t>
  </si>
  <si>
    <t>Physical.P5b</t>
  </si>
  <si>
    <t>Physical.P5c</t>
  </si>
  <si>
    <t>Physical.P6a</t>
  </si>
  <si>
    <t>Physical.P6b</t>
  </si>
  <si>
    <t>Physical.P7</t>
  </si>
  <si>
    <t>Physical.P8</t>
  </si>
  <si>
    <r>
      <rPr>
        <b/>
        <sz val="8"/>
        <color theme="1" tint="0.499984740745262"/>
        <rFont val="Verdana"/>
        <family val="2"/>
      </rPr>
      <t>Reg.</t>
    </r>
    <r>
      <rPr>
        <b/>
        <sz val="8"/>
        <color theme="1"/>
        <rFont val="Verdana"/>
        <family val="2"/>
      </rPr>
      <t xml:space="preserve"> </t>
    </r>
    <r>
      <rPr>
        <b/>
        <sz val="8"/>
        <color theme="1" tint="0.499984740745262"/>
        <rFont val="Verdana"/>
        <family val="2"/>
      </rPr>
      <t>8(1)(b) -</t>
    </r>
    <r>
      <rPr>
        <b/>
        <sz val="8"/>
        <color theme="1"/>
        <rFont val="Verdana"/>
        <family val="2"/>
      </rPr>
      <t xml:space="preserve"> Registered Place of Business </t>
    </r>
    <r>
      <rPr>
        <b/>
        <sz val="8"/>
        <color theme="1" tint="0.499984740745262"/>
        <rFont val="Verdana"/>
        <family val="2"/>
      </rPr>
      <t>(if different to above)</t>
    </r>
  </si>
  <si>
    <t>Hazard Categories of the Dangerous Substance</t>
  </si>
  <si>
    <t>Details of nearest neighbouring COMAH establishment(s) with the potential for domino effects</t>
  </si>
  <si>
    <t>Significant modification to establishment</t>
  </si>
  <si>
    <r>
      <t xml:space="preserve">Information the CCA intends to provide electronically to the public is ticked in the 'Public' column of the table above. If you consider that any of the other information supplied is confidential </t>
    </r>
    <r>
      <rPr>
        <b/>
        <u/>
        <sz val="8"/>
        <rFont val="Verdana"/>
        <family val="2"/>
      </rPr>
      <t xml:space="preserve">under the exclusions available under the Access to Information on the Environment  Regulations (AIER) </t>
    </r>
    <r>
      <rPr>
        <b/>
        <sz val="8"/>
        <rFont val="Verdana"/>
        <family val="2"/>
      </rPr>
      <t>and should not be released to requests under the AIER you must specifically indicate which piece of information is to be excluded. As the processing of confidential information  places a significant burden on the CCA, any claim should be justified with further relevant supporting argument. The amount of confidential information should be kept to the minimum consistent with the AIER. Under AIER, the disclosure decision resides with the public authority that holds the information.</t>
    </r>
  </si>
  <si>
    <t>Fertiliser blending/ storage</t>
  </si>
  <si>
    <t>Toxic gas drum &amp; cylinder store</t>
  </si>
  <si>
    <t>Warehouse (chemical)</t>
  </si>
  <si>
    <t>Warehouse length</t>
  </si>
  <si>
    <t>Warehouse width</t>
  </si>
  <si>
    <t>Warehouse height</t>
  </si>
  <si>
    <t>Warehouse identifier</t>
  </si>
  <si>
    <t>Compartment identifier</t>
  </si>
  <si>
    <t>Sprinkler system?</t>
  </si>
  <si>
    <t>Do you  blend this substance?</t>
  </si>
  <si>
    <t>Are flammable substances stored in this location?</t>
  </si>
  <si>
    <t>Fire resistance of compartment</t>
  </si>
  <si>
    <t>Automatic door present?</t>
  </si>
  <si>
    <t>Compartment width?</t>
  </si>
  <si>
    <t>Compartment height?</t>
  </si>
  <si>
    <t>Compartment length?</t>
  </si>
  <si>
    <t>Kg C stored?</t>
  </si>
  <si>
    <t>Kg N stored?</t>
  </si>
  <si>
    <t>Kg S stored?</t>
  </si>
  <si>
    <t>Kg Cl/Br/F stored?</t>
  </si>
  <si>
    <t>Kg Herbicide/Pesticide stored?</t>
  </si>
  <si>
    <t>Company fire-fighting team?</t>
  </si>
  <si>
    <t>Is storage location restricted (show on map)?</t>
  </si>
  <si>
    <t>Other relevant information?</t>
  </si>
  <si>
    <t>Dangerous substance 1</t>
  </si>
  <si>
    <t>Dangerous substance 2</t>
  </si>
  <si>
    <t>Dangerous substance 3</t>
  </si>
  <si>
    <t>Dangerous substance 1 (in Yard)</t>
  </si>
  <si>
    <t>Dangerous substance 3(Warehouse)</t>
  </si>
  <si>
    <t>Dangerous substance 4(Warehouse)</t>
  </si>
  <si>
    <t>Dangerous substance 2 (in Yard)</t>
  </si>
  <si>
    <t>H373</t>
  </si>
  <si>
    <t>Choice</t>
  </si>
  <si>
    <t>NS H-statement</t>
  </si>
  <si>
    <t>Firewater retention capacity?</t>
  </si>
  <si>
    <t>Web</t>
  </si>
  <si>
    <t>Activity (or proposed activity) at the establishment</t>
  </si>
  <si>
    <t>Back to the Data Entry form</t>
  </si>
  <si>
    <t>Section 4: Information for land-use planning (Regulation 24(11))</t>
  </si>
  <si>
    <t>Named Substance (NS)</t>
  </si>
  <si>
    <t>Go to Confidentiality Page</t>
  </si>
  <si>
    <t>Nature of the major accident (3)</t>
  </si>
  <si>
    <t>Nature of the major accident (4)</t>
  </si>
  <si>
    <t>Nature of the major accident (5)</t>
  </si>
  <si>
    <t>Nature of the major accident (6)</t>
  </si>
  <si>
    <t>Additional Major Hazard Information for Section 3</t>
  </si>
  <si>
    <t>Enter additional major accidents</t>
  </si>
  <si>
    <t>Additional Inventory of Dangerous Substances</t>
  </si>
  <si>
    <t>e</t>
  </si>
  <si>
    <t>f</t>
  </si>
  <si>
    <t>g</t>
  </si>
  <si>
    <t>Would adversely affect the course of justice (including criminal inquiries and disciplinary inquiries) [Reg. 9(1)(b)]</t>
  </si>
  <si>
    <t>Would adversely affect commercial or industrial confidentiality, where such confidentiality is provided for in national or Community law to protect a legitimate economic interest [Reg. 9(1)(c)]</t>
  </si>
  <si>
    <t>Would adversely affect intellectual property rights [Reg. 9(1)(d)]</t>
  </si>
  <si>
    <t>Would adversely affect the protection of the environment to which that information relates [Reg 8(a)(iii)]</t>
  </si>
  <si>
    <t>Grounds for a refusal</t>
  </si>
  <si>
    <t>Back to Data Entry Sheet</t>
  </si>
  <si>
    <t>Back to Data Entry sheet</t>
  </si>
  <si>
    <t>Back to the Data Entry sheet</t>
  </si>
  <si>
    <t>Other (specify)</t>
  </si>
  <si>
    <t>A manual surface water isolation valve is present on site</t>
  </si>
  <si>
    <t>An automatic surface water isolation valve is present on site</t>
  </si>
  <si>
    <t>First update required by SI 209 of 2015</t>
  </si>
  <si>
    <t xml:space="preserve">Dangerous substances contaminating groundwater if containment fails. </t>
  </si>
  <si>
    <t>Outside Ireland</t>
  </si>
  <si>
    <t>This establishment has prepared an internal emergency plan for major accidents which is tested at least every 3 years, has liaised with the emergency services and agreed on the actions and arrangements to deal with major accidents and minimise their effects.</t>
  </si>
  <si>
    <r>
      <t xml:space="preserve">The LUP description that </t>
    </r>
    <r>
      <rPr>
        <b/>
        <u/>
        <sz val="10"/>
        <color theme="1"/>
        <rFont val="Calibri"/>
        <family val="2"/>
      </rPr>
      <t xml:space="preserve">best </t>
    </r>
    <r>
      <rPr>
        <b/>
        <sz val="10"/>
        <color theme="1"/>
        <rFont val="Calibri"/>
        <family val="2"/>
      </rPr>
      <t>describes the hazard source within your establishment:</t>
    </r>
  </si>
  <si>
    <r>
      <t xml:space="preserve">The LUP description that </t>
    </r>
    <r>
      <rPr>
        <b/>
        <u/>
        <sz val="10"/>
        <color theme="1"/>
        <rFont val="Calibri"/>
        <family val="2"/>
      </rPr>
      <t>next best</t>
    </r>
    <r>
      <rPr>
        <b/>
        <sz val="10"/>
        <color theme="1"/>
        <rFont val="Calibri"/>
        <family val="2"/>
      </rPr>
      <t xml:space="preserve"> describes the hazard source within your establishment:</t>
    </r>
  </si>
  <si>
    <r>
      <t xml:space="preserve">The LUP description that </t>
    </r>
    <r>
      <rPr>
        <b/>
        <u/>
        <sz val="10"/>
        <color theme="1"/>
        <rFont val="Calibri"/>
        <family val="2"/>
      </rPr>
      <t xml:space="preserve">next best </t>
    </r>
    <r>
      <rPr>
        <b/>
        <sz val="10"/>
        <color theme="1"/>
        <rFont val="Calibri"/>
        <family val="2"/>
      </rPr>
      <t>describes the hazard source within your establishment:</t>
    </r>
  </si>
  <si>
    <t xml:space="preserve">Nature of the next type of major accident </t>
  </si>
  <si>
    <t>Would adversely affect the confidentiality of personal information relating to a natural person who has not consented to the disclosure of the information, and where that confidentiality is otherwise protected by law [Reg 8(a)(i)]</t>
  </si>
  <si>
    <t>Supporting information should include a communication from An Garda Siochana attesting to this exemption</t>
  </si>
  <si>
    <t>Supporting information should be precise on how the course of justice would be affected by disclosure.</t>
  </si>
  <si>
    <t>A concise explanation of why and how disclosure of the information would affect the operator.</t>
  </si>
  <si>
    <t>An explanation of how disclosure will affect the confidentiality of personal information relating to the natural person and of where that confidentiality is otherwise protected by law [Reg 8(a)(i)]</t>
  </si>
  <si>
    <t>An explanation of how the information was supplied voluntarily and was not capable of being required by the COMAH Regulations 2015.</t>
  </si>
  <si>
    <t>An explanation of precisely how disclosure of the information  will affect the relevant environment.</t>
  </si>
  <si>
    <t>Would adversely affect international relations, national defence or public security [Reg. 9 (1)(a)].</t>
  </si>
  <si>
    <t xml:space="preserve"> = = Response Not Selected = =</t>
  </si>
  <si>
    <t xml:space="preserve"> = = Reason Not Selected = =</t>
  </si>
  <si>
    <t>No information</t>
  </si>
  <si>
    <t xml:space="preserve"> = = Type Not Selected= =</t>
  </si>
  <si>
    <t xml:space="preserve"> = = Tier Not Selected = =</t>
  </si>
  <si>
    <t xml:space="preserve"> = = County Not Selected = =</t>
  </si>
  <si>
    <t xml:space="preserve"> = = Type Not Selected = =</t>
  </si>
  <si>
    <t xml:space="preserve"> = = Effect Not Selected = =</t>
  </si>
  <si>
    <t xml:space="preserve"> = = Hazard Source Not Selected = =</t>
  </si>
  <si>
    <r>
      <rPr>
        <b/>
        <sz val="11"/>
        <color theme="1"/>
        <rFont val="Verdana"/>
        <family val="2"/>
      </rPr>
      <t>Dangerous Substances</t>
    </r>
    <r>
      <rPr>
        <sz val="11"/>
        <color theme="1"/>
        <rFont val="Verdana"/>
        <family val="2"/>
      </rPr>
      <t xml:space="preserve">
In the next table, provide the name and relevant details for each dangerous substance present in the establishment in quantities greater than 2% of the </t>
    </r>
    <r>
      <rPr>
        <u/>
        <sz val="11"/>
        <color theme="1"/>
        <rFont val="Verdana"/>
        <family val="2"/>
      </rPr>
      <t>lower</t>
    </r>
    <r>
      <rPr>
        <sz val="11"/>
        <color theme="1"/>
        <rFont val="Verdana"/>
        <family val="2"/>
      </rPr>
      <t xml:space="preserve"> threshold - whether in Part 1 or Part 2 of Schedule 1 (and less than this if their location in the establishment means they can act as an initiator of a major accident elsewhere in the establishment). Begin with the highest threshold substances.</t>
    </r>
  </si>
  <si>
    <t>Inventory (kg)</t>
  </si>
  <si>
    <t>Single Cylinder/drum inventory (kg)</t>
  </si>
  <si>
    <t>Single Cylinder/drum volume (l)</t>
  </si>
  <si>
    <t>Cylinder/drum ambient pressure at  (kPa)</t>
  </si>
  <si>
    <t>No. of this cylinder/drum type?</t>
  </si>
  <si>
    <t>Other relevant information</t>
  </si>
  <si>
    <t>Toxic liquid stored in bulk tank</t>
  </si>
  <si>
    <t xml:space="preserve"> Bund  length </t>
  </si>
  <si>
    <t xml:space="preserve"> Bund  width </t>
  </si>
  <si>
    <t xml:space="preserve"> Bund  height</t>
  </si>
  <si>
    <t>Largest Tank  - radius</t>
  </si>
  <si>
    <t>Filled from a ship?</t>
  </si>
  <si>
    <t>Gantry present ?</t>
  </si>
  <si>
    <t>Frequency of road tanker fill</t>
  </si>
  <si>
    <t>Gantry Volume (l xb xh)</t>
  </si>
  <si>
    <t>User input as necessary</t>
  </si>
  <si>
    <t>User input …</t>
  </si>
  <si>
    <t xml:space="preserve">                        - height </t>
  </si>
  <si>
    <t>Go to top</t>
  </si>
  <si>
    <t xml:space="preserve"> = Form Not Selected =</t>
  </si>
  <si>
    <t>Change in information referred to in paras 1(a), 1(b) or 1 (c) of Regulation 8</t>
  </si>
  <si>
    <t>First notification of an establishment under S.I. 209 of 2015</t>
  </si>
  <si>
    <t>Accident scenario description</t>
  </si>
  <si>
    <r>
      <rPr>
        <b/>
        <sz val="9"/>
        <color theme="1" tint="0.499984740745262"/>
        <rFont val="Verdana"/>
        <family val="2"/>
      </rPr>
      <t>Para. 3 Schedule 5 Part 2 -</t>
    </r>
    <r>
      <rPr>
        <b/>
        <sz val="9"/>
        <color theme="1"/>
        <rFont val="Verdana"/>
        <family val="2"/>
      </rPr>
      <t xml:space="preserve"> EEP</t>
    </r>
  </si>
  <si>
    <t>Appropriate information from the external emergency plan, drawn up to cope with the off-site effects from an accident, including advice to cooperate with any instructions or requests from the emergency services at the time of the accident.</t>
  </si>
  <si>
    <r>
      <rPr>
        <b/>
        <sz val="9"/>
        <color theme="1" tint="0.499984740745262"/>
        <rFont val="Verdana"/>
        <family val="2"/>
      </rPr>
      <t>Para. 3 Schedule 5 Part 2 -</t>
    </r>
    <r>
      <rPr>
        <b/>
        <sz val="9"/>
        <color theme="1"/>
        <rFont val="Verdana"/>
        <family val="2"/>
      </rPr>
      <t xml:space="preserve"> EEP, co-operation</t>
    </r>
  </si>
  <si>
    <t>Type of Supporting info required</t>
  </si>
  <si>
    <t>Confidential Item</t>
  </si>
  <si>
    <t>Information in support of claim for confidentiality</t>
  </si>
  <si>
    <t>#</t>
  </si>
  <si>
    <t>The public likely to be affected will be warned by one or more on-site sirens.</t>
  </si>
  <si>
    <t xml:space="preserve">Potential effects to human health </t>
  </si>
  <si>
    <t>Potential effects to human Health</t>
  </si>
  <si>
    <t>Potential effects to human health</t>
  </si>
  <si>
    <t>Common name</t>
  </si>
  <si>
    <t>Generic name</t>
  </si>
  <si>
    <t>Hazard classification</t>
  </si>
  <si>
    <t>Pub_Choice</t>
  </si>
  <si>
    <t>Part1</t>
  </si>
  <si>
    <t>Part2</t>
  </si>
  <si>
    <t>Sch.1 Part?</t>
  </si>
  <si>
    <r>
      <t xml:space="preserve">The CCA will provide general information on the public website about the requirements of the Regulations and the duties of operators in relation to the prevention and mitigation of major accidents. Therefore, particularly in selecting the appropriate control measures below, you should pick the most relevant and specific measures that will be in place (up to four). There is also space in the last box for a free text entry related to your control measures.
Complete a section below for each </t>
    </r>
    <r>
      <rPr>
        <u/>
        <sz val="11"/>
        <color theme="1"/>
        <rFont val="Verdana"/>
        <family val="2"/>
      </rPr>
      <t>type</t>
    </r>
    <r>
      <rPr>
        <sz val="11"/>
        <color theme="1"/>
        <rFont val="Verdana"/>
        <family val="2"/>
      </rPr>
      <t xml:space="preserve">  of major accident that could occur (fire, explosion, toxic release, MATTE), beginning with the accident with the most significant effects.</t>
    </r>
  </si>
  <si>
    <t>Supporting documents</t>
  </si>
  <si>
    <t>Would adversely affect the interests of any person who, voluntarily and without being under, or capable of being put under, a legal obligation to do so, supplied the information requested, unless that person has consented to the release - Reg 8(a)(ii)</t>
  </si>
  <si>
    <t>Closure (or decommissioning) of the establishment</t>
  </si>
  <si>
    <t>Details of neighbouring site(s) outside scope of the Regulations which could be the source, or increase the risk or consequence, of a major accident.</t>
  </si>
  <si>
    <r>
      <t xml:space="preserve">The CCA will put the following information on the website as standard. 
On 'adequate information about the behaviour in the event of a major accident': 
</t>
    </r>
    <r>
      <rPr>
        <i/>
        <sz val="11"/>
        <color theme="1"/>
        <rFont val="Verdana"/>
        <family val="2"/>
      </rPr>
      <t>Members of the public are advised to co-operate with any instructions or requests from the emergency services in the event of an accident or potential accident</t>
    </r>
    <r>
      <rPr>
        <sz val="11"/>
        <color theme="1"/>
        <rFont val="Verdana"/>
        <family val="2"/>
      </rPr>
      <t xml:space="preserve">.
On where further information may be obtained:
</t>
    </r>
    <r>
      <rPr>
        <i/>
        <sz val="11"/>
        <color theme="1"/>
        <rFont val="Verdana"/>
        <family val="2"/>
      </rPr>
      <t>In the first instance, further information may be available from the operator. Subject to Regulation 26 ('Access to information and confidentiality') information may be available from the Health and Safety Authority, on request.</t>
    </r>
    <r>
      <rPr>
        <sz val="11"/>
        <color theme="1"/>
        <rFont val="Verdana"/>
        <family val="2"/>
      </rPr>
      <t xml:space="preserve"> 
For upper tier establishments this additional information will be provided: </t>
    </r>
    <r>
      <rPr>
        <i/>
        <sz val="11"/>
        <color theme="1"/>
        <rFont val="Verdana"/>
        <family val="2"/>
      </rPr>
      <t>Information may also be available on request from the Local Authority, the Gardaí and the Health Services Executive in relation to external emergency plans, subject to Regulation 2.</t>
    </r>
  </si>
  <si>
    <t>Hazard Characteristic of the substances</t>
  </si>
  <si>
    <t>Information concerning adequacy of on-site arrangements to deal with an emergency, in particular liaison with emergency services, to deal with major accidents &amp; minimise their effects.</t>
  </si>
  <si>
    <t>If you consider that any of the  information provided in this section is confidential under the exclusions available under the Access to Information on the Environment  Regulations (AIER) and should not be released to requests under the AIER you must specifically indicate which piece of information is to be excluded. As the processing of confidential information  places a significant burden on the CCA , any claim should be justified with further relevant supporting argument. The amount of confidential information should be kept to the minimum consistent with the AIER. Under AIER, the disclosure decision resides with the public authority that holds the information.</t>
  </si>
  <si>
    <t>You may embed a document, relevant to the major accident  hazards at your establishment and relevant to the generation of land-use planning advice, here -------&gt;</t>
  </si>
  <si>
    <t>Information concerning adequacy of on-site arrangements to deal with an emergency and liaison with emergency services to deal with major accidents &amp; minimise their effects.</t>
  </si>
  <si>
    <t xml:space="preserve">A publicly available external emergency plan has been drawn up by the local authority, Gardaí and HSE to respond to any consequences outside this establishment as a result of a major accident.  </t>
  </si>
  <si>
    <t>A publicly available external emergency plan is being drawn up by the local authority, Gardaí and HSE to respond to any consequences outside this establishment as a result of a major accident and the public will be consulted as part of this process.</t>
  </si>
  <si>
    <t>Ceramics (bricks, pottery, glass, cement, etc.)</t>
  </si>
  <si>
    <t>Members of the public likely to be affected will be warned by the Gardaí or Fire Service.</t>
  </si>
  <si>
    <t>Release of dangerous substances with potential for adverse environmental effects.</t>
  </si>
  <si>
    <t>Toxic gas or smoke – a gas cloud or smoke plume (includes Eco toxic smoke) containing dangerous substances</t>
  </si>
  <si>
    <t>Handling and transportation centres (ports, airports, lorry parks, marshalling yards etc.)</t>
  </si>
  <si>
    <t>Medical, research, education (including hospitals, universities etc.)</t>
  </si>
  <si>
    <t>Processing of ferrous metals (foundries, smelting, etc.)</t>
  </si>
  <si>
    <t>Processing of non-ferrous metals (foundries, smelting, etc.)</t>
  </si>
  <si>
    <r>
      <t>H372</t>
    </r>
    <r>
      <rPr>
        <sz val="14"/>
        <color theme="1"/>
        <rFont val="Calibri"/>
        <family val="2"/>
        <scheme val="minor"/>
      </rPr>
      <t xml:space="preserve"> – Causes damage to organs through prolonged or repeated exposure </t>
    </r>
    <r>
      <rPr>
        <i/>
        <sz val="14"/>
        <color theme="1"/>
        <rFont val="Calibri"/>
        <family val="2"/>
        <scheme val="minor"/>
      </rPr>
      <t xml:space="preserve"> cause the hazard&gt;</t>
    </r>
    <r>
      <rPr>
        <sz val="14"/>
        <color theme="1"/>
        <rFont val="Calibri"/>
        <family val="2"/>
        <scheme val="minor"/>
      </rPr>
      <t>.</t>
    </r>
  </si>
  <si>
    <r>
      <t>H373</t>
    </r>
    <r>
      <rPr>
        <sz val="14"/>
        <color theme="1"/>
        <rFont val="Calibri"/>
        <family val="2"/>
        <scheme val="minor"/>
      </rPr>
      <t xml:space="preserve"> – May cause damage to organs through prolonged or repeated exposure </t>
    </r>
    <r>
      <rPr>
        <i/>
        <sz val="14"/>
        <color theme="1"/>
        <rFont val="Calibri"/>
        <family val="2"/>
        <scheme val="minor"/>
      </rPr>
      <t xml:space="preserve"> cause the hazard&gt;</t>
    </r>
    <r>
      <rPr>
        <sz val="14"/>
        <color theme="1"/>
        <rFont val="Calibri"/>
        <family val="2"/>
        <scheme val="minor"/>
      </rPr>
      <t>.</t>
    </r>
  </si>
  <si>
    <t xml:space="preserve">Key operating units and storage facilities are fitted with fire detection systems. </t>
  </si>
  <si>
    <t xml:space="preserve">Key operating units and storage facilities are fitted with fire detection and suppressant systems. </t>
  </si>
  <si>
    <t xml:space="preserve">Key operating units and storage facilities are fitted with fire protection systems. </t>
  </si>
  <si>
    <t>Inhalation, ingestion or direct contact with dangerous substances causing harm to specific species of animals.</t>
  </si>
  <si>
    <t>Inhalation, ingestion or direct contact with dangerous substances causing fatality to specific species of animals.</t>
  </si>
  <si>
    <t>Establishment has an automatic fire alarm system connected to a central monitoring station and/or the fire service.</t>
  </si>
  <si>
    <t>Establishment has a manual fire alarm system connected to a central monitoring station and/or the fire service.</t>
  </si>
  <si>
    <t>Establishment has a manual fire alarm system.</t>
  </si>
  <si>
    <t>Dangerous substances discharged to sewer with potential to cause harm to the marine environment.</t>
  </si>
  <si>
    <t>= = Hazard Source Not Selected = =</t>
  </si>
  <si>
    <t>CAS #</t>
  </si>
  <si>
    <t>Data for export to Addition Rule Workbook</t>
  </si>
  <si>
    <t>Cas#</t>
  </si>
  <si>
    <t>H Statement 1</t>
  </si>
  <si>
    <t>H Statement 2</t>
  </si>
  <si>
    <t>H Statement 3</t>
  </si>
  <si>
    <t>Named</t>
  </si>
  <si>
    <t>Copy the completed form above, to cell A36 below, paste as 'values'. Select columns D,E,F and replace H (Home/Find and Select/Replace).</t>
  </si>
  <si>
    <t>The table data is then suitable for pasting into the 'Addition Rule and  Inventory  Checker' worksheet.</t>
  </si>
  <si>
    <t>LNG/LPG installation</t>
  </si>
  <si>
    <t xml:space="preserve">Largest Gas Vessel Volume </t>
  </si>
  <si>
    <t># Gas vessels of this volume</t>
  </si>
  <si>
    <r>
      <rPr>
        <b/>
        <sz val="11"/>
        <rFont val="Verdana"/>
        <family val="2"/>
      </rPr>
      <t>All distances should be given in metres, volumes in m</t>
    </r>
    <r>
      <rPr>
        <b/>
        <vertAlign val="superscript"/>
        <sz val="11"/>
        <rFont val="Verdana"/>
        <family val="2"/>
      </rPr>
      <t>3.</t>
    </r>
    <r>
      <rPr>
        <vertAlign val="superscript"/>
        <sz val="11"/>
        <rFont val="Verdana"/>
        <family val="2"/>
      </rPr>
      <t xml:space="preserve"> </t>
    </r>
    <r>
      <rPr>
        <sz val="11"/>
        <rFont val="Verdana"/>
        <family val="2"/>
      </rPr>
      <t xml:space="preserve"> Frequency is the no. of relevant operations per year.</t>
    </r>
  </si>
  <si>
    <t>Gantry Volume (L-B-H)</t>
  </si>
  <si>
    <r>
      <t xml:space="preserve">Establishment </t>
    </r>
    <r>
      <rPr>
        <u/>
        <sz val="11"/>
        <color theme="1"/>
        <rFont val="Verdana"/>
        <family val="2"/>
      </rPr>
      <t>Firewater</t>
    </r>
    <r>
      <rPr>
        <sz val="11"/>
        <color theme="1"/>
        <rFont val="Verdana"/>
        <family val="2"/>
      </rPr>
      <t xml:space="preserve"> retention capacity?</t>
    </r>
  </si>
  <si>
    <t>Road tanker fills per year?</t>
  </si>
  <si>
    <t>Potable Spirit</t>
  </si>
  <si>
    <t>Still volume</t>
  </si>
  <si>
    <t>Number of warehouses?</t>
  </si>
  <si>
    <t>Distillation (Yes/No)</t>
  </si>
  <si>
    <t>Coated or Mounded (LPG)</t>
  </si>
  <si>
    <t>Largest Road tanker filled (LPG)</t>
  </si>
  <si>
    <t>RT fills per year (LPG)</t>
  </si>
  <si>
    <t>Vessel filled from ship (LPG)?</t>
  </si>
  <si>
    <t>Ship Fills per year (LPG)</t>
  </si>
  <si>
    <t>Single Warehouse spirit capacity?</t>
  </si>
  <si>
    <t>Number of Stills?</t>
  </si>
  <si>
    <t>Flammable Storage - in bulk, CLP Category 3</t>
  </si>
  <si>
    <t>Flammable Storage - in bulk, CLP Categories 1 and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</si>
</sst>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quot;€&quot;#,##0.0_);\(&quot;€&quot;#,##0.0\);_(&quot;-&quot;_)"/>
    <numFmt numFmtId="165" formatCode="_)d\-mmm\-yy_);_)d\-mmm\-yy_);_)&quot;-&quot;_)"/>
    <numFmt numFmtId="166" formatCode="_(#,##0.0\x_);\(#,##0.0\x\);_(&quot;-&quot;_)"/>
    <numFmt numFmtId="167" formatCode="_(#,##0.0_);\(#,##0.0\);_(&quot;-&quot;_)"/>
    <numFmt numFmtId="168" formatCode="_(#,##0.0%_);\(#,##0.0%\);_(&quot;-&quot;_)"/>
    <numFmt numFmtId="169" formatCode="_(###0_);\(###0\);_(&quot;-&quot;_)"/>
    <numFmt numFmtId="170" formatCode="&quot;$&quot;#,##0_);\(&quot;$&quot;#,##0\)"/>
    <numFmt numFmtId="171" formatCode="00"/>
    <numFmt numFmtId="172" formatCode="00."/>
    <numFmt numFmtId="173" formatCode="0.000"/>
    <numFmt numFmtId="174" formatCode="[$-F800]dddd\,\ mmmm\ dd\,\ yyyy"/>
    <numFmt numFmtId="175" formatCode="#,##0.000"/>
  </numFmts>
  <fonts count="86" x14ac:knownFonts="1">
    <font>
      <sz val="11"/>
      <color theme="1"/>
      <name val="Verdana"/>
      <family val="2"/>
    </font>
    <font>
      <sz val="11"/>
      <color theme="1"/>
      <name val="Verdana"/>
      <family val="2"/>
    </font>
    <font>
      <sz val="11"/>
      <color rgb="FF3F3F76"/>
      <name val="Verdana"/>
      <family val="2"/>
    </font>
    <font>
      <b/>
      <sz val="11"/>
      <color theme="1"/>
      <name val="Verdana"/>
      <family val="2"/>
    </font>
    <font>
      <sz val="8"/>
      <name val="Verdana"/>
      <family val="2"/>
    </font>
    <font>
      <b/>
      <sz val="14"/>
      <name val="Verdana"/>
      <family val="2"/>
    </font>
    <font>
      <b/>
      <sz val="14"/>
      <color theme="5" tint="-0.249977111117893"/>
      <name val="Verdana"/>
      <family val="2"/>
    </font>
    <font>
      <b/>
      <sz val="11"/>
      <name val="Verdana"/>
      <family val="2"/>
    </font>
    <font>
      <sz val="14.95"/>
      <color theme="9" tint="-0.499984740745262"/>
      <name val="Wingdings"/>
      <charset val="2"/>
    </font>
    <font>
      <b/>
      <sz val="10"/>
      <color theme="9" tint="-0.499984740745262"/>
      <name val="Wingdings"/>
      <charset val="2"/>
    </font>
    <font>
      <b/>
      <sz val="14"/>
      <color theme="9" tint="-0.499984740745262"/>
      <name val="Verdana"/>
      <family val="2"/>
    </font>
    <font>
      <b/>
      <sz val="8"/>
      <color theme="1"/>
      <name val="Verdana"/>
      <family val="2"/>
    </font>
    <font>
      <sz val="10"/>
      <color theme="1"/>
      <name val="Calibri"/>
      <family val="2"/>
    </font>
    <font>
      <b/>
      <sz val="10"/>
      <color theme="1"/>
      <name val="Calibri"/>
      <family val="2"/>
    </font>
    <font>
      <sz val="10"/>
      <color theme="1"/>
      <name val="Wingdings"/>
      <charset val="2"/>
    </font>
    <font>
      <b/>
      <sz val="8"/>
      <name val="Verdana"/>
      <family val="2"/>
    </font>
    <font>
      <b/>
      <sz val="10"/>
      <color theme="1"/>
      <name val="Calibri"/>
      <family val="2"/>
      <scheme val="minor"/>
    </font>
    <font>
      <b/>
      <sz val="9"/>
      <color theme="1"/>
      <name val="Verdana"/>
      <family val="2"/>
    </font>
    <font>
      <sz val="11"/>
      <color theme="0"/>
      <name val="Calibri"/>
      <family val="2"/>
      <scheme val="minor"/>
    </font>
    <font>
      <sz val="8"/>
      <name val="Calibri"/>
      <family val="2"/>
      <scheme val="minor"/>
    </font>
    <font>
      <sz val="8"/>
      <name val="Tahoma"/>
      <family val="2"/>
    </font>
    <font>
      <sz val="10"/>
      <name val="Arial"/>
      <family val="2"/>
    </font>
    <font>
      <b/>
      <sz val="10"/>
      <name val="Cambria"/>
      <family val="2"/>
      <scheme val="major"/>
    </font>
    <font>
      <b/>
      <sz val="9"/>
      <name val="Verdana"/>
      <family val="2"/>
    </font>
    <font>
      <b/>
      <sz val="8"/>
      <name val="Cambria"/>
      <family val="2"/>
      <scheme val="major"/>
    </font>
    <font>
      <u/>
      <sz val="17.399999999999999"/>
      <color theme="10"/>
      <name val="Arial"/>
      <family val="2"/>
    </font>
    <font>
      <u/>
      <sz val="14.95"/>
      <color theme="10"/>
      <name val="Calibri"/>
      <family val="2"/>
    </font>
    <font>
      <b/>
      <sz val="10"/>
      <color indexed="56"/>
      <name val="Wingdings"/>
      <charset val="2"/>
    </font>
    <font>
      <b/>
      <u/>
      <sz val="8"/>
      <color indexed="56"/>
      <name val="Calibri"/>
      <family val="2"/>
      <scheme val="minor"/>
    </font>
    <font>
      <b/>
      <u/>
      <sz val="10"/>
      <color indexed="56"/>
      <name val="Calibri"/>
      <family val="2"/>
      <scheme val="minor"/>
    </font>
    <font>
      <b/>
      <u/>
      <sz val="9"/>
      <color indexed="56"/>
      <name val="Calibri"/>
      <family val="2"/>
      <scheme val="minor"/>
    </font>
    <font>
      <sz val="8"/>
      <color indexed="56"/>
      <name val="Calibri"/>
      <family val="2"/>
      <scheme val="minor"/>
    </font>
    <font>
      <b/>
      <sz val="11"/>
      <color theme="5" tint="-0.24994659260841701"/>
      <name val="Verdana"/>
      <family val="2"/>
    </font>
    <font>
      <b/>
      <sz val="12"/>
      <name val="Cambria"/>
      <family val="2"/>
      <scheme val="major"/>
    </font>
    <font>
      <sz val="11"/>
      <color theme="1"/>
      <name val="Calibri"/>
      <family val="2"/>
      <scheme val="minor"/>
    </font>
    <font>
      <b/>
      <sz val="8"/>
      <name val="Calibri"/>
      <family val="2"/>
      <scheme val="minor"/>
    </font>
    <font>
      <b/>
      <sz val="9"/>
      <name val="Cambria"/>
      <family val="2"/>
      <scheme val="major"/>
    </font>
    <font>
      <sz val="8"/>
      <name val="Cambria"/>
      <family val="2"/>
      <scheme val="major"/>
    </font>
    <font>
      <b/>
      <sz val="13"/>
      <name val="Cambria"/>
      <family val="2"/>
      <scheme val="major"/>
    </font>
    <font>
      <b/>
      <sz val="14"/>
      <name val="Cambria"/>
      <family val="2"/>
      <scheme val="major"/>
    </font>
    <font>
      <b/>
      <sz val="9"/>
      <color indexed="8"/>
      <name val="Arial"/>
      <family val="2"/>
    </font>
    <font>
      <sz val="11"/>
      <color rgb="FF000000"/>
      <name val="Calibri"/>
      <family val="2"/>
    </font>
    <font>
      <b/>
      <sz val="9"/>
      <color indexed="81"/>
      <name val="Tahoma"/>
      <family val="2"/>
    </font>
    <font>
      <sz val="11"/>
      <name val="Verdana"/>
      <family val="2"/>
    </font>
    <font>
      <sz val="11"/>
      <color rgb="FF3F3F76"/>
      <name val="Calibri"/>
      <family val="2"/>
      <scheme val="minor"/>
    </font>
    <font>
      <b/>
      <sz val="11"/>
      <color rgb="FF3F3F76"/>
      <name val="Calibri"/>
      <family val="2"/>
      <scheme val="minor"/>
    </font>
    <font>
      <vertAlign val="superscript"/>
      <sz val="11"/>
      <name val="Verdana"/>
      <family val="2"/>
    </font>
    <font>
      <sz val="4"/>
      <color theme="1"/>
      <name val="Verdana"/>
      <family val="2"/>
    </font>
    <font>
      <b/>
      <sz val="14"/>
      <color theme="1"/>
      <name val="Calibri"/>
      <family val="2"/>
      <scheme val="minor"/>
    </font>
    <font>
      <sz val="14"/>
      <color theme="1"/>
      <name val="Calibri"/>
      <family val="2"/>
      <scheme val="minor"/>
    </font>
    <font>
      <i/>
      <sz val="14"/>
      <color theme="1"/>
      <name val="Calibri"/>
      <family val="2"/>
      <scheme val="minor"/>
    </font>
    <font>
      <sz val="10"/>
      <color rgb="FF3F3F76"/>
      <name val="Calibri"/>
      <family val="2"/>
      <scheme val="minor"/>
    </font>
    <font>
      <sz val="10"/>
      <color theme="1"/>
      <name val="Verdana"/>
      <family val="2"/>
    </font>
    <font>
      <sz val="10"/>
      <color theme="1"/>
      <name val="Calibri"/>
      <family val="2"/>
      <scheme val="minor"/>
    </font>
    <font>
      <b/>
      <u/>
      <sz val="10"/>
      <color theme="1"/>
      <name val="Calibri"/>
      <family val="2"/>
    </font>
    <font>
      <b/>
      <sz val="10"/>
      <color theme="0"/>
      <name val="Cambria"/>
      <family val="1"/>
    </font>
    <font>
      <b/>
      <sz val="10"/>
      <color theme="0"/>
      <name val="Calibri"/>
      <family val="2"/>
    </font>
    <font>
      <b/>
      <sz val="8"/>
      <color theme="1" tint="0.499984740745262"/>
      <name val="Verdana"/>
      <family val="2"/>
    </font>
    <font>
      <b/>
      <sz val="9"/>
      <color theme="1" tint="0.499984740745262"/>
      <name val="Verdana"/>
      <family val="2"/>
    </font>
    <font>
      <b/>
      <sz val="7"/>
      <color theme="1"/>
      <name val="Verdana"/>
      <family val="2"/>
    </font>
    <font>
      <sz val="11"/>
      <color theme="0" tint="-4.9989318521683403E-2"/>
      <name val="Verdana"/>
      <family val="2"/>
    </font>
    <font>
      <b/>
      <sz val="11"/>
      <color theme="1" tint="0.499984740745262"/>
      <name val="Verdana"/>
      <family val="2"/>
    </font>
    <font>
      <u/>
      <sz val="11"/>
      <color theme="10"/>
      <name val="Verdana"/>
      <family val="2"/>
    </font>
    <font>
      <b/>
      <u/>
      <sz val="8"/>
      <name val="Verdana"/>
      <family val="2"/>
    </font>
    <font>
      <b/>
      <sz val="14"/>
      <name val="Calibri"/>
      <family val="2"/>
      <scheme val="minor"/>
    </font>
    <font>
      <b/>
      <sz val="12"/>
      <color theme="1"/>
      <name val="Calibri"/>
      <family val="2"/>
      <scheme val="minor"/>
    </font>
    <font>
      <b/>
      <sz val="12"/>
      <name val="Calibri"/>
      <family val="2"/>
      <scheme val="minor"/>
    </font>
    <font>
      <sz val="12"/>
      <color theme="1"/>
      <name val="Calibri"/>
      <family val="2"/>
      <scheme val="minor"/>
    </font>
    <font>
      <b/>
      <sz val="14"/>
      <color theme="1"/>
      <name val="Verdana"/>
      <family val="2"/>
    </font>
    <font>
      <b/>
      <sz val="10"/>
      <color theme="0"/>
      <name val="Cambria"/>
      <family val="1"/>
      <scheme val="major"/>
    </font>
    <font>
      <sz val="11"/>
      <color theme="0"/>
      <name val="Cambria"/>
      <family val="1"/>
      <scheme val="major"/>
    </font>
    <font>
      <b/>
      <sz val="10"/>
      <color rgb="FFFFFFFF"/>
      <name val="Cambria"/>
      <family val="1"/>
      <scheme val="major"/>
    </font>
    <font>
      <sz val="11"/>
      <color theme="1"/>
      <name val="Cambria"/>
      <family val="1"/>
      <scheme val="major"/>
    </font>
    <font>
      <sz val="8"/>
      <color theme="1"/>
      <name val="Verdana"/>
      <family val="2"/>
    </font>
    <font>
      <b/>
      <sz val="10"/>
      <color theme="9" tint="-0.249977111117893"/>
      <name val="Calibri"/>
      <family val="2"/>
      <scheme val="minor"/>
    </font>
    <font>
      <i/>
      <sz val="11"/>
      <color theme="1"/>
      <name val="Verdana"/>
      <family val="2"/>
    </font>
    <font>
      <b/>
      <sz val="10"/>
      <color theme="9" tint="-0.249977111117893"/>
      <name val="Calibri"/>
      <family val="2"/>
    </font>
    <font>
      <sz val="11"/>
      <color theme="9" tint="-0.249977111117893"/>
      <name val="Verdana"/>
      <family val="2"/>
    </font>
    <font>
      <sz val="8"/>
      <color theme="0"/>
      <name val="Verdana"/>
      <family val="2"/>
    </font>
    <font>
      <u/>
      <sz val="10"/>
      <color theme="10"/>
      <name val="Verdana"/>
      <family val="2"/>
    </font>
    <font>
      <sz val="16"/>
      <color theme="1"/>
      <name val="Verdana"/>
      <family val="2"/>
    </font>
    <font>
      <u/>
      <sz val="11"/>
      <color theme="1"/>
      <name val="Verdana"/>
      <family val="2"/>
    </font>
    <font>
      <b/>
      <sz val="11"/>
      <color rgb="FFFFFFFF"/>
      <name val="Cambria"/>
      <family val="1"/>
      <scheme val="major"/>
    </font>
    <font>
      <sz val="10"/>
      <color rgb="FF3F3F76"/>
      <name val="Verdana"/>
      <family val="2"/>
    </font>
    <font>
      <b/>
      <i/>
      <sz val="11"/>
      <color theme="1"/>
      <name val="Verdana"/>
      <family val="2"/>
    </font>
    <font>
      <b/>
      <vertAlign val="superscript"/>
      <sz val="11"/>
      <name val="Verdana"/>
      <family val="2"/>
    </font>
  </fonts>
  <fills count="12">
    <fill>
      <patternFill patternType="none"/>
    </fill>
    <fill>
      <patternFill patternType="gray125"/>
    </fill>
    <fill>
      <patternFill patternType="solid">
        <fgColor rgb="FFFFCC99"/>
      </patternFill>
    </fill>
    <fill>
      <patternFill patternType="solid">
        <fgColor theme="5"/>
      </patternFill>
    </fill>
    <fill>
      <patternFill patternType="solid">
        <fgColor theme="0" tint="-4.9989318521683403E-2"/>
        <bgColor indexed="64"/>
      </patternFill>
    </fill>
    <fill>
      <patternFill patternType="solid">
        <fgColor indexed="9"/>
        <bgColor indexed="64"/>
      </patternFill>
    </fill>
    <fill>
      <patternFill patternType="solid">
        <fgColor rgb="FFC0C0C0"/>
        <bgColor rgb="FFC0C0C0"/>
      </patternFill>
    </fill>
    <fill>
      <patternFill patternType="solid">
        <fgColor theme="3" tint="0.39997558519241921"/>
        <bgColor indexed="64"/>
      </patternFill>
    </fill>
    <fill>
      <patternFill patternType="solid">
        <fgColor theme="3" tint="0.39994506668294322"/>
        <bgColor indexed="64"/>
      </patternFill>
    </fill>
    <fill>
      <patternFill patternType="solid">
        <fgColor rgb="FFEEEFF6"/>
        <bgColor indexed="64"/>
      </patternFill>
    </fill>
    <fill>
      <patternFill patternType="solid">
        <fgColor rgb="FFF7F7F7"/>
        <bgColor indexed="64"/>
      </patternFill>
    </fill>
    <fill>
      <patternFill patternType="solid">
        <fgColor rgb="FFB7BCFF"/>
        <bgColor indexed="64"/>
      </patternFill>
    </fill>
  </fills>
  <borders count="79">
    <border>
      <left/>
      <right/>
      <top/>
      <bottom/>
      <diagonal/>
    </border>
    <border>
      <left style="thin">
        <color rgb="FF7F7F7F"/>
      </left>
      <right style="thin">
        <color rgb="FF7F7F7F"/>
      </right>
      <top style="thin">
        <color rgb="FF7F7F7F"/>
      </top>
      <bottom style="thin">
        <color rgb="FF7F7F7F"/>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theme="4"/>
      </left>
      <right style="medium">
        <color rgb="FF4F81BD"/>
      </right>
      <top style="medium">
        <color theme="4"/>
      </top>
      <bottom/>
      <diagonal/>
    </border>
    <border>
      <left style="medium">
        <color rgb="FF4F81BD"/>
      </left>
      <right style="medium">
        <color rgb="FF4F81BD"/>
      </right>
      <top/>
      <bottom style="medium">
        <color rgb="FF4F81BD"/>
      </bottom>
      <diagonal/>
    </border>
    <border>
      <left/>
      <right/>
      <top style="thin">
        <color rgb="FF7F7F7F"/>
      </top>
      <bottom style="thin">
        <color rgb="FF7F7F7F"/>
      </bottom>
      <diagonal/>
    </border>
    <border>
      <left style="medium">
        <color rgb="FF4F81BD"/>
      </left>
      <right style="medium">
        <color rgb="FF4F81BD"/>
      </right>
      <top style="medium">
        <color rgb="FF4F81BD"/>
      </top>
      <bottom style="medium">
        <color rgb="FF4F81BD"/>
      </bottom>
      <diagonal/>
    </border>
    <border>
      <left style="medium">
        <color theme="4"/>
      </left>
      <right style="medium">
        <color rgb="FF4F81BD"/>
      </right>
      <top/>
      <bottom/>
      <diagonal/>
    </border>
    <border>
      <left style="medium">
        <color rgb="FF4F81BD"/>
      </left>
      <right/>
      <top style="medium">
        <color rgb="FF4F81BD"/>
      </top>
      <bottom style="medium">
        <color rgb="FF4F81BD"/>
      </bottom>
      <diagonal/>
    </border>
    <border>
      <left style="medium">
        <color rgb="FF4F81BD"/>
      </left>
      <right/>
      <top style="medium">
        <color rgb="FF4F81BD"/>
      </top>
      <bottom/>
      <diagonal/>
    </border>
    <border>
      <left style="medium">
        <color theme="4"/>
      </left>
      <right style="medium">
        <color rgb="FF4F81BD"/>
      </right>
      <top/>
      <bottom style="medium">
        <color theme="4"/>
      </bottom>
      <diagonal/>
    </border>
    <border>
      <left/>
      <right style="thin">
        <color rgb="FF7F7F7F"/>
      </right>
      <top style="thin">
        <color rgb="FF7F7F7F"/>
      </top>
      <bottom style="thin">
        <color rgb="FF7F7F7F"/>
      </bottom>
      <diagonal/>
    </border>
    <border>
      <left style="medium">
        <color rgb="FF4F81BD"/>
      </left>
      <right style="medium">
        <color rgb="FF4F81BD"/>
      </right>
      <top style="medium">
        <color rgb="FF4F81BD"/>
      </top>
      <bottom/>
      <diagonal/>
    </border>
    <border>
      <left style="thin">
        <color indexed="18"/>
      </left>
      <right style="thin">
        <color indexed="18"/>
      </right>
      <top style="thin">
        <color indexed="18"/>
      </top>
      <bottom style="thin">
        <color indexed="18"/>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rgb="FF4F81BD"/>
      </left>
      <right/>
      <top style="medium">
        <color rgb="FF4F81BD"/>
      </top>
      <bottom style="medium">
        <color theme="4"/>
      </bottom>
      <diagonal/>
    </border>
    <border>
      <left/>
      <right/>
      <top style="thin">
        <color auto="1"/>
      </top>
      <bottom style="thin">
        <color auto="1"/>
      </bottom>
      <diagonal/>
    </border>
    <border>
      <left style="thin">
        <color rgb="FF808080"/>
      </left>
      <right style="thin">
        <color rgb="FF808080"/>
      </right>
      <top style="thin">
        <color rgb="FF808080"/>
      </top>
      <bottom style="thin">
        <color rgb="FF808080"/>
      </bottom>
      <diagonal/>
    </border>
    <border>
      <left style="thin">
        <color indexed="64"/>
      </left>
      <right/>
      <top style="thin">
        <color rgb="FF7F7F7F"/>
      </top>
      <bottom style="thin">
        <color rgb="FF7F7F7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4"/>
      </left>
      <right style="medium">
        <color rgb="FF4F81BD"/>
      </right>
      <top style="medium">
        <color theme="4"/>
      </top>
      <bottom style="medium">
        <color theme="4"/>
      </bottom>
      <diagonal/>
    </border>
    <border>
      <left style="thin">
        <color rgb="FF7F7F7F"/>
      </left>
      <right style="thin">
        <color rgb="FF7F7F7F"/>
      </right>
      <top/>
      <bottom style="thin">
        <color rgb="FF7F7F7F"/>
      </bottom>
      <diagonal/>
    </border>
    <border>
      <left style="medium">
        <color rgb="FF4F81BD"/>
      </left>
      <right style="medium">
        <color rgb="FF4F81BD"/>
      </right>
      <top/>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medium">
        <color rgb="FF4F81BD"/>
      </left>
      <right/>
      <top/>
      <bottom style="medium">
        <color rgb="FF4F81BD"/>
      </bottom>
      <diagonal/>
    </border>
    <border>
      <left/>
      <right style="medium">
        <color rgb="FF4F81BD"/>
      </right>
      <top/>
      <bottom style="medium">
        <color rgb="FF4F81BD"/>
      </bottom>
      <diagonal/>
    </border>
    <border>
      <left/>
      <right/>
      <top/>
      <bottom style="medium">
        <color rgb="FF4F81BD"/>
      </bottom>
      <diagonal/>
    </border>
    <border>
      <left style="medium">
        <color rgb="FF4F81BD"/>
      </left>
      <right style="thin">
        <color indexed="64"/>
      </right>
      <top style="medium">
        <color rgb="FF4F81BD"/>
      </top>
      <bottom style="medium">
        <color rgb="FF4F81BD"/>
      </bottom>
      <diagonal/>
    </border>
    <border>
      <left/>
      <right style="medium">
        <color rgb="FF4F81BD"/>
      </right>
      <top style="medium">
        <color rgb="FF4F81BD"/>
      </top>
      <bottom style="medium">
        <color rgb="FF4F81BD"/>
      </bottom>
      <diagonal/>
    </border>
    <border>
      <left/>
      <right/>
      <top style="medium">
        <color rgb="FF4F81BD"/>
      </top>
      <bottom style="medium">
        <color rgb="FF4F81BD"/>
      </bottom>
      <diagonal/>
    </border>
    <border>
      <left/>
      <right style="thin">
        <color indexed="64"/>
      </right>
      <top style="thin">
        <color rgb="FF7F7F7F"/>
      </top>
      <bottom style="thin">
        <color rgb="FF7F7F7F"/>
      </bottom>
      <diagonal/>
    </border>
    <border>
      <left style="medium">
        <color rgb="FF4F81BD"/>
      </left>
      <right style="medium">
        <color rgb="FF4F81BD"/>
      </right>
      <top style="medium">
        <color theme="4"/>
      </top>
      <bottom style="medium">
        <color rgb="FF4F81BD"/>
      </bottom>
      <diagonal/>
    </border>
    <border>
      <left style="medium">
        <color rgb="FF4F81BD"/>
      </left>
      <right style="medium">
        <color rgb="FF4F81BD"/>
      </right>
      <top style="medium">
        <color rgb="FF4F81BD"/>
      </top>
      <bottom style="medium">
        <color theme="4"/>
      </bottom>
      <diagonal/>
    </border>
    <border>
      <left/>
      <right/>
      <top style="thin">
        <color indexed="64"/>
      </top>
      <bottom style="thin">
        <color indexed="64"/>
      </bottom>
      <diagonal/>
    </border>
    <border>
      <left style="medium">
        <color rgb="FF4F81BD"/>
      </left>
      <right style="thin">
        <color indexed="64"/>
      </right>
      <top/>
      <bottom style="medium">
        <color rgb="FF4F81BD"/>
      </bottom>
      <diagonal/>
    </border>
    <border>
      <left/>
      <right/>
      <top/>
      <bottom style="thin">
        <color rgb="FF7F7F7F"/>
      </bottom>
      <diagonal/>
    </border>
    <border>
      <left style="medium">
        <color rgb="FF4F81BD"/>
      </left>
      <right/>
      <top style="thin">
        <color rgb="FF7F7F7F"/>
      </top>
      <bottom style="thin">
        <color rgb="FF7F7F7F"/>
      </bottom>
      <diagonal/>
    </border>
    <border>
      <left style="thin">
        <color indexed="64"/>
      </left>
      <right/>
      <top/>
      <bottom style="thin">
        <color indexed="64"/>
      </bottom>
      <diagonal/>
    </border>
    <border>
      <left/>
      <right style="thin">
        <color indexed="64"/>
      </right>
      <top/>
      <bottom style="thin">
        <color indexed="64"/>
      </bottom>
      <diagonal/>
    </border>
    <border>
      <left style="medium">
        <color rgb="FF4F81BD"/>
      </left>
      <right style="thin">
        <color indexed="64"/>
      </right>
      <top style="medium">
        <color theme="4"/>
      </top>
      <bottom/>
      <diagonal/>
    </border>
    <border>
      <left style="medium">
        <color rgb="FF4F81BD"/>
      </left>
      <right style="thin">
        <color indexed="64"/>
      </right>
      <top/>
      <bottom/>
      <diagonal/>
    </border>
    <border>
      <left style="medium">
        <color rgb="FF4F81BD"/>
      </left>
      <right style="thin">
        <color indexed="64"/>
      </right>
      <top/>
      <bottom style="thin">
        <color indexed="64"/>
      </bottom>
      <diagonal/>
    </border>
    <border>
      <left style="thin">
        <color indexed="64"/>
      </left>
      <right/>
      <top/>
      <bottom/>
      <diagonal/>
    </border>
    <border>
      <left style="medium">
        <color rgb="FF4F81BD"/>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theme="4"/>
      </left>
      <right style="medium">
        <color theme="4"/>
      </right>
      <top style="medium">
        <color theme="4"/>
      </top>
      <bottom style="medium">
        <color theme="4"/>
      </bottom>
      <diagonal/>
    </border>
    <border>
      <left style="thin">
        <color indexed="64"/>
      </left>
      <right style="thin">
        <color indexed="64"/>
      </right>
      <top/>
      <bottom style="thin">
        <color indexed="64"/>
      </bottom>
      <diagonal/>
    </border>
    <border>
      <left style="medium">
        <color rgb="FF4F81BD"/>
      </left>
      <right style="medium">
        <color rgb="FF4F81BD"/>
      </right>
      <top/>
      <bottom style="medium">
        <color theme="4"/>
      </bottom>
      <diagonal/>
    </border>
    <border>
      <left/>
      <right style="medium">
        <color rgb="FF4F81BD"/>
      </right>
      <top style="medium">
        <color rgb="FF4F81BD"/>
      </top>
      <bottom/>
      <diagonal/>
    </border>
    <border>
      <left style="medium">
        <color rgb="FF4F81BD"/>
      </left>
      <right style="medium">
        <color rgb="FF4F81BD"/>
      </right>
      <top/>
      <bottom style="thin">
        <color indexed="64"/>
      </bottom>
      <diagonal/>
    </border>
    <border>
      <left/>
      <right style="thin">
        <color rgb="FF7F7F7F"/>
      </right>
      <top style="thin">
        <color indexed="64"/>
      </top>
      <bottom style="thin">
        <color rgb="FF7F7F7F"/>
      </bottom>
      <diagonal/>
    </border>
    <border>
      <left style="medium">
        <color rgb="FF4F81BD"/>
      </left>
      <right style="medium">
        <color rgb="FF0070C0"/>
      </right>
      <top style="medium">
        <color rgb="FF4F81BD"/>
      </top>
      <bottom style="medium">
        <color rgb="FF4F81BD"/>
      </bottom>
      <diagonal/>
    </border>
    <border>
      <left style="medium">
        <color theme="4"/>
      </left>
      <right style="medium">
        <color rgb="FF0070C0"/>
      </right>
      <top style="medium">
        <color theme="4"/>
      </top>
      <bottom style="medium">
        <color theme="4"/>
      </bottom>
      <diagonal/>
    </border>
    <border>
      <left/>
      <right style="thin">
        <color rgb="FF7F7F7F"/>
      </right>
      <top/>
      <bottom style="thin">
        <color rgb="FF7F7F7F"/>
      </bottom>
      <diagonal/>
    </border>
    <border>
      <left style="thin">
        <color indexed="64"/>
      </left>
      <right/>
      <top/>
      <bottom style="thin">
        <color rgb="FF7F7F7F"/>
      </bottom>
      <diagonal/>
    </border>
    <border>
      <left style="medium">
        <color rgb="FF4F81BD"/>
      </left>
      <right/>
      <top/>
      <bottom style="thin">
        <color rgb="FF7F7F7F"/>
      </bottom>
      <diagonal/>
    </border>
    <border>
      <left/>
      <right style="medium">
        <color rgb="FF4F81BD"/>
      </right>
      <top style="medium">
        <color rgb="FF4F81BD"/>
      </top>
      <bottom style="medium">
        <color theme="4"/>
      </bottom>
      <diagonal/>
    </border>
    <border>
      <left style="medium">
        <color rgb="FF4F81BD"/>
      </left>
      <right/>
      <top style="thin">
        <color indexed="64"/>
      </top>
      <bottom style="thin">
        <color indexed="64"/>
      </bottom>
      <diagonal/>
    </border>
    <border>
      <left style="medium">
        <color rgb="FF4F81BD"/>
      </left>
      <right style="medium">
        <color rgb="FF4F81BD"/>
      </right>
      <top style="medium">
        <color theme="4"/>
      </top>
      <bottom/>
      <diagonal/>
    </border>
    <border>
      <left/>
      <right/>
      <top style="thin">
        <color rgb="FF7F7F7F"/>
      </top>
      <bottom/>
      <diagonal/>
    </border>
    <border>
      <left/>
      <right style="thin">
        <color rgb="FF7F7F7F"/>
      </right>
      <top style="thin">
        <color rgb="FF7F7F7F"/>
      </top>
      <bottom/>
      <diagonal/>
    </border>
    <border>
      <left style="thin">
        <color indexed="64"/>
      </left>
      <right style="thin">
        <color indexed="64"/>
      </right>
      <top style="medium">
        <color rgb="FF4F81BD"/>
      </top>
      <bottom/>
      <diagonal/>
    </border>
    <border>
      <left style="thin">
        <color indexed="64"/>
      </left>
      <right style="thin">
        <color indexed="64"/>
      </right>
      <top/>
      <bottom/>
      <diagonal/>
    </border>
    <border>
      <left style="medium">
        <color rgb="FF4F81BD"/>
      </left>
      <right/>
      <top/>
      <bottom/>
      <diagonal/>
    </border>
    <border>
      <left/>
      <right style="medium">
        <color rgb="FF4F81BD"/>
      </right>
      <top/>
      <bottom/>
      <diagonal/>
    </border>
    <border>
      <left style="medium">
        <color theme="4"/>
      </left>
      <right/>
      <top style="medium">
        <color theme="4"/>
      </top>
      <bottom style="medium">
        <color rgb="FF4F81BD"/>
      </bottom>
      <diagonal/>
    </border>
    <border>
      <left/>
      <right style="medium">
        <color theme="4"/>
      </right>
      <top style="medium">
        <color theme="4"/>
      </top>
      <bottom style="medium">
        <color rgb="FF4F81BD"/>
      </bottom>
      <diagonal/>
    </border>
    <border>
      <left style="medium">
        <color theme="4"/>
      </left>
      <right/>
      <top style="medium">
        <color theme="4"/>
      </top>
      <bottom/>
      <diagonal/>
    </border>
    <border>
      <left/>
      <right style="medium">
        <color theme="4"/>
      </right>
      <top style="medium">
        <color theme="4"/>
      </top>
      <bottom/>
      <diagonal/>
    </border>
    <border>
      <left style="thin">
        <color indexed="64"/>
      </left>
      <right style="thin">
        <color indexed="64"/>
      </right>
      <top style="medium">
        <color theme="4"/>
      </top>
      <bottom/>
      <diagonal/>
    </border>
    <border>
      <left style="thin">
        <color indexed="64"/>
      </left>
      <right style="thin">
        <color indexed="64"/>
      </right>
      <top style="thin">
        <color indexed="64"/>
      </top>
      <bottom/>
      <diagonal/>
    </border>
    <border>
      <left/>
      <right style="medium">
        <color rgb="FF4F81BD"/>
      </right>
      <top style="medium">
        <color theme="4"/>
      </top>
      <bottom/>
      <diagonal/>
    </border>
    <border>
      <left style="thin">
        <color indexed="64"/>
      </left>
      <right style="thin">
        <color indexed="64"/>
      </right>
      <top/>
      <bottom style="medium">
        <color rgb="FF4F81BD"/>
      </bottom>
      <diagonal/>
    </border>
  </borders>
  <cellStyleXfs count="69">
    <xf numFmtId="0" fontId="0" fillId="0" borderId="0"/>
    <xf numFmtId="0" fontId="2" fillId="2" borderId="1" applyNumberFormat="0" applyAlignment="0" applyProtection="0"/>
    <xf numFmtId="0" fontId="4" fillId="0" borderId="0" applyFill="0" applyBorder="0">
      <alignment vertical="center"/>
    </xf>
    <xf numFmtId="0" fontId="5" fillId="0" borderId="0" applyFill="0" applyBorder="0">
      <alignment vertical="center"/>
    </xf>
    <xf numFmtId="0" fontId="18" fillId="3" borderId="0" applyNumberFormat="0" applyBorder="0" applyAlignment="0" applyProtection="0"/>
    <xf numFmtId="164" fontId="19" fillId="0" borderId="15">
      <alignment vertical="center"/>
      <protection locked="0"/>
    </xf>
    <xf numFmtId="165" fontId="19" fillId="0" borderId="15">
      <alignment vertical="center"/>
      <protection locked="0"/>
    </xf>
    <xf numFmtId="0" fontId="19" fillId="0" borderId="15">
      <alignment vertical="center"/>
      <protection locked="0"/>
    </xf>
    <xf numFmtId="166" fontId="19" fillId="0" borderId="15">
      <alignment vertical="center"/>
      <protection locked="0"/>
    </xf>
    <xf numFmtId="167" fontId="19" fillId="0" borderId="15">
      <alignment vertical="center"/>
      <protection locked="0"/>
    </xf>
    <xf numFmtId="168" fontId="19" fillId="0" borderId="15">
      <alignment vertical="center"/>
      <protection locked="0"/>
    </xf>
    <xf numFmtId="169" fontId="19" fillId="0" borderId="15">
      <alignment vertical="center"/>
      <protection locked="0"/>
    </xf>
    <xf numFmtId="0" fontId="20" fillId="0" borderId="0" applyNumberFormat="0" applyFont="0" applyFill="0" applyBorder="0">
      <alignment horizontal="center" vertical="center"/>
      <protection locked="0"/>
    </xf>
    <xf numFmtId="3" fontId="21" fillId="0" borderId="0" applyFont="0" applyFill="0" applyBorder="0" applyAlignment="0" applyProtection="0"/>
    <xf numFmtId="164" fontId="19" fillId="0" borderId="0" applyFill="0" applyBorder="0">
      <alignment vertical="center"/>
    </xf>
    <xf numFmtId="170" fontId="21" fillId="0" borderId="0" applyFont="0" applyFill="0" applyBorder="0" applyAlignment="0" applyProtection="0"/>
    <xf numFmtId="0" fontId="21" fillId="0" borderId="0" applyFont="0" applyFill="0" applyBorder="0" applyAlignment="0" applyProtection="0"/>
    <xf numFmtId="165" fontId="19" fillId="0" borderId="0" applyFill="0" applyBorder="0">
      <alignment vertical="center"/>
    </xf>
    <xf numFmtId="2" fontId="21" fillId="0" borderId="0" applyFont="0" applyFill="0" applyBorder="0" applyAlignment="0" applyProtection="0"/>
    <xf numFmtId="0" fontId="22" fillId="0" borderId="0" applyFill="0" applyBorder="0">
      <alignment vertical="center"/>
    </xf>
    <xf numFmtId="0" fontId="23" fillId="0" borderId="0" applyFill="0" applyBorder="0">
      <alignment vertical="center"/>
    </xf>
    <xf numFmtId="0" fontId="24" fillId="0" borderId="0" applyFill="0" applyBorder="0">
      <alignment vertical="center"/>
    </xf>
    <xf numFmtId="0" fontId="4" fillId="0" borderId="0" applyFill="0" applyBorder="0">
      <alignment vertical="center"/>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7" fillId="0" borderId="0" applyFill="0" applyBorder="0">
      <alignment horizontal="center" vertical="center"/>
    </xf>
    <xf numFmtId="0" fontId="27" fillId="0" borderId="0" applyFill="0" applyBorder="0">
      <alignment horizontal="center" vertical="center"/>
    </xf>
    <xf numFmtId="0" fontId="28" fillId="0" borderId="0" applyFill="0" applyBorder="0">
      <alignment vertical="center"/>
    </xf>
    <xf numFmtId="0" fontId="29" fillId="0" borderId="0" applyFill="0" applyBorder="0">
      <alignment vertical="center"/>
    </xf>
    <xf numFmtId="0" fontId="30" fillId="0" borderId="0" applyFill="0" applyBorder="0">
      <alignment vertical="center"/>
    </xf>
    <xf numFmtId="0" fontId="31" fillId="0" borderId="0" applyFill="0" applyBorder="0">
      <alignment vertical="center"/>
    </xf>
    <xf numFmtId="0" fontId="31" fillId="0" borderId="0" applyFill="0" applyBorder="0">
      <alignment vertical="center"/>
    </xf>
    <xf numFmtId="0" fontId="32" fillId="0" borderId="16" applyFill="0">
      <alignment horizontal="center"/>
    </xf>
    <xf numFmtId="0" fontId="33" fillId="0" borderId="0" applyFill="0" applyBorder="0">
      <alignment vertical="center"/>
    </xf>
    <xf numFmtId="166" fontId="19" fillId="0" borderId="0" applyFill="0" applyBorder="0">
      <alignment vertical="center"/>
    </xf>
    <xf numFmtId="0" fontId="34" fillId="0" borderId="0"/>
    <xf numFmtId="0" fontId="34" fillId="0" borderId="0"/>
    <xf numFmtId="0" fontId="19" fillId="0" borderId="0" applyFill="0" applyBorder="0">
      <alignment vertical="center"/>
    </xf>
    <xf numFmtId="167" fontId="19" fillId="0" borderId="0" applyFill="0" applyBorder="0">
      <alignment vertical="center"/>
    </xf>
    <xf numFmtId="168" fontId="19" fillId="0" borderId="0" applyFill="0" applyBorder="0">
      <alignment vertical="center"/>
    </xf>
    <xf numFmtId="0" fontId="35" fillId="0" borderId="0" applyFill="0" applyBorder="0">
      <alignment vertical="center"/>
    </xf>
    <xf numFmtId="164" fontId="19" fillId="0" borderId="0" applyFill="0" applyBorder="0">
      <alignment vertical="center"/>
    </xf>
    <xf numFmtId="165" fontId="19" fillId="0" borderId="0" applyFill="0" applyBorder="0">
      <alignment vertical="center"/>
    </xf>
    <xf numFmtId="0" fontId="22" fillId="0" borderId="0" applyFill="0" applyBorder="0">
      <alignment vertical="center"/>
    </xf>
    <xf numFmtId="0" fontId="36" fillId="0" borderId="0" applyFill="0" applyBorder="0">
      <alignment vertical="center"/>
    </xf>
    <xf numFmtId="0" fontId="24" fillId="0" borderId="0" applyFill="0" applyBorder="0">
      <alignment vertical="center"/>
    </xf>
    <xf numFmtId="0" fontId="37" fillId="0" borderId="0" applyFill="0" applyBorder="0">
      <alignment vertical="center"/>
    </xf>
    <xf numFmtId="0" fontId="27" fillId="0" borderId="0" applyFill="0" applyBorder="0">
      <alignment horizontal="center" vertical="center"/>
    </xf>
    <xf numFmtId="0" fontId="27" fillId="0" borderId="0" applyFill="0" applyBorder="0">
      <alignment horizontal="center" vertical="center"/>
    </xf>
    <xf numFmtId="0" fontId="28" fillId="0" borderId="0" applyFill="0" applyBorder="0">
      <alignment vertical="center"/>
    </xf>
    <xf numFmtId="0" fontId="33" fillId="0" borderId="0" applyFill="0" applyBorder="0">
      <alignment vertical="center"/>
    </xf>
    <xf numFmtId="166" fontId="19" fillId="0" borderId="0" applyFill="0" applyBorder="0">
      <alignment vertical="center"/>
    </xf>
    <xf numFmtId="0" fontId="19" fillId="0" borderId="0" applyFill="0" applyBorder="0">
      <alignment vertical="center"/>
    </xf>
    <xf numFmtId="167" fontId="19" fillId="0" borderId="0" applyFill="0" applyBorder="0">
      <alignment vertical="center"/>
    </xf>
    <xf numFmtId="168" fontId="19" fillId="0" borderId="0" applyFill="0" applyBorder="0">
      <alignment vertical="center"/>
    </xf>
    <xf numFmtId="0" fontId="35" fillId="0" borderId="0" applyFill="0" applyBorder="0">
      <alignment vertical="center"/>
    </xf>
    <xf numFmtId="0" fontId="38" fillId="0" borderId="0" applyFill="0" applyBorder="0">
      <alignment vertical="center"/>
    </xf>
    <xf numFmtId="0" fontId="39" fillId="0" borderId="0" applyFill="0" applyBorder="0">
      <alignment vertical="center"/>
    </xf>
    <xf numFmtId="0" fontId="37" fillId="0" borderId="0" applyFill="0" applyBorder="0">
      <alignment vertical="center"/>
      <protection locked="0"/>
    </xf>
    <xf numFmtId="0" fontId="29" fillId="0" borderId="0" applyFill="0" applyBorder="0">
      <alignment vertical="center"/>
    </xf>
    <xf numFmtId="0" fontId="30" fillId="0" borderId="0" applyFill="0" applyBorder="0">
      <alignment vertical="center"/>
    </xf>
    <xf numFmtId="0" fontId="31" fillId="0" borderId="0" applyFill="0" applyBorder="0">
      <alignment vertical="center"/>
    </xf>
    <xf numFmtId="0" fontId="31" fillId="0" borderId="0" applyFill="0" applyBorder="0">
      <alignment vertical="center"/>
    </xf>
    <xf numFmtId="169" fontId="19" fillId="0" borderId="0" applyFill="0" applyBorder="0">
      <alignment vertical="center"/>
    </xf>
    <xf numFmtId="0" fontId="38" fillId="0" borderId="0" applyFill="0" applyBorder="0">
      <alignment vertical="center"/>
    </xf>
    <xf numFmtId="0" fontId="37" fillId="0" borderId="0" applyFill="0" applyBorder="0">
      <alignment vertical="center"/>
      <protection locked="0"/>
    </xf>
    <xf numFmtId="169" fontId="19" fillId="0" borderId="0" applyFill="0" applyBorder="0">
      <alignment vertical="center"/>
    </xf>
    <xf numFmtId="0" fontId="62" fillId="0" borderId="0" applyNumberFormat="0" applyFill="0" applyBorder="0" applyAlignment="0" applyProtection="0"/>
  </cellStyleXfs>
  <cellXfs count="357">
    <xf numFmtId="0" fontId="0" fillId="0" borderId="0" xfId="0"/>
    <xf numFmtId="0" fontId="0" fillId="0" borderId="0" xfId="0" applyAlignment="1">
      <alignment wrapText="1"/>
    </xf>
    <xf numFmtId="0" fontId="4" fillId="0" borderId="2" xfId="2" applyBorder="1">
      <alignment vertical="center"/>
    </xf>
    <xf numFmtId="0" fontId="5" fillId="0" borderId="0" xfId="3">
      <alignment vertical="center"/>
    </xf>
    <xf numFmtId="0" fontId="6" fillId="0" borderId="0" xfId="2" applyFont="1">
      <alignment vertical="center"/>
    </xf>
    <xf numFmtId="0" fontId="4" fillId="0" borderId="0" xfId="2">
      <alignment vertical="center"/>
    </xf>
    <xf numFmtId="0" fontId="9" fillId="0" borderId="3" xfId="2" applyFont="1" applyBorder="1" applyAlignment="1">
      <alignment horizontal="right" vertical="center"/>
    </xf>
    <xf numFmtId="0" fontId="9" fillId="0" borderId="3" xfId="2" applyFont="1" applyBorder="1" applyAlignment="1">
      <alignment horizontal="left" vertical="center"/>
    </xf>
    <xf numFmtId="0" fontId="9" fillId="0" borderId="3" xfId="2" applyFont="1" applyBorder="1" applyAlignment="1">
      <alignment horizontal="center" vertical="center"/>
    </xf>
    <xf numFmtId="0" fontId="10" fillId="0" borderId="3" xfId="2" applyFont="1" applyBorder="1" applyAlignment="1">
      <alignment horizontal="center" vertical="top"/>
    </xf>
    <xf numFmtId="0" fontId="4" fillId="0" borderId="3" xfId="2" applyBorder="1">
      <alignment vertical="center"/>
    </xf>
    <xf numFmtId="0" fontId="4" fillId="0" borderId="0" xfId="2" applyAlignment="1">
      <alignment vertical="top"/>
    </xf>
    <xf numFmtId="0" fontId="3" fillId="0" borderId="0" xfId="0" applyFont="1"/>
    <xf numFmtId="0" fontId="4" fillId="0" borderId="2" xfId="2" applyBorder="1" applyAlignment="1">
      <alignment vertical="top"/>
    </xf>
    <xf numFmtId="0" fontId="13" fillId="0" borderId="11" xfId="0" applyFont="1" applyBorder="1" applyAlignment="1">
      <alignment vertical="top" wrapText="1"/>
    </xf>
    <xf numFmtId="0" fontId="15" fillId="0" borderId="2" xfId="2" applyFont="1" applyBorder="1">
      <alignment vertical="center"/>
    </xf>
    <xf numFmtId="0" fontId="15" fillId="0" borderId="0" xfId="2" applyFont="1">
      <alignment vertical="center"/>
    </xf>
    <xf numFmtId="0" fontId="0" fillId="0" borderId="0" xfId="0" applyAlignment="1">
      <alignment vertical="top"/>
    </xf>
    <xf numFmtId="0" fontId="0" fillId="0" borderId="0" xfId="0" applyAlignment="1">
      <alignment vertical="top" wrapText="1"/>
    </xf>
    <xf numFmtId="0" fontId="40" fillId="5" borderId="0" xfId="0" applyFont="1" applyFill="1" applyBorder="1" applyAlignment="1">
      <alignment horizontal="left" vertical="top" wrapText="1"/>
    </xf>
    <xf numFmtId="1" fontId="0" fillId="0" borderId="0" xfId="0" applyNumberFormat="1"/>
    <xf numFmtId="171" fontId="0" fillId="0" borderId="0" xfId="0" applyNumberFormat="1"/>
    <xf numFmtId="1" fontId="41" fillId="6" borderId="19" xfId="0" applyNumberFormat="1" applyFont="1" applyFill="1" applyBorder="1" applyAlignment="1" applyProtection="1">
      <alignment horizontal="right" vertical="center" wrapText="1"/>
    </xf>
    <xf numFmtId="49" fontId="41" fillId="6" borderId="19" xfId="0" applyNumberFormat="1" applyFont="1" applyFill="1" applyBorder="1" applyAlignment="1" applyProtection="1">
      <alignment vertical="center" wrapText="1"/>
    </xf>
    <xf numFmtId="0" fontId="4" fillId="0" borderId="0" xfId="2" applyFill="1" applyBorder="1">
      <alignment vertical="center"/>
    </xf>
    <xf numFmtId="0" fontId="13" fillId="0" borderId="32" xfId="0" applyFont="1" applyBorder="1" applyAlignment="1">
      <alignment vertical="top" wrapText="1"/>
    </xf>
    <xf numFmtId="0" fontId="0" fillId="0" borderId="0" xfId="0" quotePrefix="1"/>
    <xf numFmtId="0" fontId="47" fillId="0" borderId="0" xfId="0" quotePrefix="1" applyFont="1"/>
    <xf numFmtId="0" fontId="47" fillId="0" borderId="0" xfId="0" quotePrefix="1" applyFont="1" applyAlignment="1">
      <alignment horizontal="center" vertical="center"/>
    </xf>
    <xf numFmtId="0" fontId="48" fillId="0" borderId="0" xfId="0" applyFont="1"/>
    <xf numFmtId="0" fontId="49" fillId="0" borderId="0" xfId="0" applyFont="1"/>
    <xf numFmtId="0" fontId="4" fillId="0" borderId="0" xfId="2" applyAlignment="1">
      <alignment horizontal="center" vertical="center"/>
    </xf>
    <xf numFmtId="0" fontId="48" fillId="0" borderId="0" xfId="0" applyFont="1" applyAlignment="1">
      <alignment wrapText="1"/>
    </xf>
    <xf numFmtId="0" fontId="44" fillId="0" borderId="0" xfId="1" applyFont="1" applyFill="1" applyBorder="1" applyAlignment="1">
      <alignment horizontal="center" vertical="center" wrapText="1"/>
    </xf>
    <xf numFmtId="0" fontId="0" fillId="0" borderId="0" xfId="0" quotePrefix="1" applyAlignment="1">
      <alignment horizontal="center" vertical="center"/>
    </xf>
    <xf numFmtId="0" fontId="14" fillId="9" borderId="6" xfId="0" applyNumberFormat="1" applyFont="1" applyFill="1" applyBorder="1" applyAlignment="1">
      <alignment vertical="center" wrapText="1"/>
    </xf>
    <xf numFmtId="0" fontId="14" fillId="9" borderId="8" xfId="0" applyNumberFormat="1" applyFont="1" applyFill="1" applyBorder="1" applyAlignment="1">
      <alignment vertical="center" wrapText="1"/>
    </xf>
    <xf numFmtId="0" fontId="12" fillId="9" borderId="8" xfId="0" applyNumberFormat="1" applyFont="1" applyFill="1" applyBorder="1" applyAlignment="1">
      <alignment vertical="top" wrapText="1"/>
    </xf>
    <xf numFmtId="0" fontId="13" fillId="9" borderId="8" xfId="0" applyNumberFormat="1" applyFont="1" applyFill="1" applyBorder="1" applyAlignment="1">
      <alignment vertical="top" wrapText="1"/>
    </xf>
    <xf numFmtId="0" fontId="13" fillId="9" borderId="32" xfId="0" applyFont="1" applyFill="1" applyBorder="1" applyAlignment="1">
      <alignment vertical="top" wrapText="1"/>
    </xf>
    <xf numFmtId="0" fontId="44" fillId="0" borderId="1" xfId="1" applyFont="1" applyFill="1" applyAlignment="1" applyProtection="1">
      <alignment horizontal="center" vertical="center" wrapText="1"/>
      <protection locked="0"/>
    </xf>
    <xf numFmtId="171" fontId="44" fillId="0" borderId="24" xfId="1" applyNumberFormat="1" applyFont="1" applyFill="1" applyBorder="1" applyAlignment="1" applyProtection="1">
      <alignment vertical="center" wrapText="1"/>
      <protection locked="0"/>
    </xf>
    <xf numFmtId="0" fontId="4" fillId="4" borderId="0" xfId="2" applyFill="1">
      <alignment vertical="center"/>
    </xf>
    <xf numFmtId="0" fontId="4" fillId="4" borderId="0" xfId="2" applyFill="1" applyAlignment="1">
      <alignment vertical="top"/>
    </xf>
    <xf numFmtId="0" fontId="4" fillId="4" borderId="0" xfId="2" applyFill="1" applyBorder="1">
      <alignment vertical="center"/>
    </xf>
    <xf numFmtId="0" fontId="0" fillId="4" borderId="0" xfId="0" applyFill="1" applyBorder="1" applyAlignment="1">
      <alignment vertical="center" wrapText="1"/>
    </xf>
    <xf numFmtId="0" fontId="2" fillId="4" borderId="0" xfId="1" applyFill="1" applyBorder="1" applyAlignment="1">
      <alignment vertical="center" wrapText="1"/>
    </xf>
    <xf numFmtId="0" fontId="12" fillId="4" borderId="0" xfId="0" applyNumberFormat="1" applyFont="1" applyFill="1" applyBorder="1" applyAlignment="1">
      <alignment vertical="top" wrapText="1"/>
    </xf>
    <xf numFmtId="0" fontId="43" fillId="4" borderId="0" xfId="2" applyFont="1" applyFill="1">
      <alignment vertical="center"/>
    </xf>
    <xf numFmtId="171" fontId="44" fillId="0" borderId="1" xfId="1" applyNumberFormat="1" applyFont="1" applyFill="1" applyBorder="1" applyAlignment="1" applyProtection="1">
      <alignment vertical="center" wrapText="1"/>
      <protection locked="0"/>
    </xf>
    <xf numFmtId="0" fontId="4" fillId="10" borderId="0" xfId="2" applyFill="1">
      <alignment vertical="center"/>
    </xf>
    <xf numFmtId="0" fontId="14" fillId="9" borderId="30" xfId="0" applyNumberFormat="1" applyFont="1" applyFill="1" applyBorder="1" applyAlignment="1">
      <alignment vertical="center" wrapText="1"/>
    </xf>
    <xf numFmtId="0" fontId="15" fillId="11" borderId="23" xfId="2" applyFont="1" applyFill="1" applyBorder="1" applyAlignment="1">
      <alignment vertical="center" wrapText="1"/>
    </xf>
    <xf numFmtId="0" fontId="17" fillId="11" borderId="14" xfId="0" applyFont="1" applyFill="1" applyBorder="1" applyAlignment="1">
      <alignment horizontal="center" vertical="center" wrapText="1"/>
    </xf>
    <xf numFmtId="0" fontId="17" fillId="11" borderId="8" xfId="0" applyFont="1" applyFill="1" applyBorder="1" applyAlignment="1">
      <alignment horizontal="center" vertical="center" wrapText="1"/>
    </xf>
    <xf numFmtId="0" fontId="15" fillId="11" borderId="5" xfId="2" applyFont="1" applyFill="1" applyBorder="1" applyAlignment="1">
      <alignment vertical="center" wrapText="1"/>
    </xf>
    <xf numFmtId="0" fontId="14" fillId="9" borderId="14" xfId="0" applyNumberFormat="1" applyFont="1" applyFill="1" applyBorder="1" applyAlignment="1">
      <alignment vertical="center" wrapText="1"/>
    </xf>
    <xf numFmtId="0" fontId="15" fillId="11" borderId="51" xfId="2" applyFont="1" applyFill="1" applyBorder="1" applyAlignment="1">
      <alignment vertical="center" wrapText="1"/>
    </xf>
    <xf numFmtId="0" fontId="60" fillId="0" borderId="0" xfId="0" applyFont="1" applyAlignment="1">
      <alignment vertical="top" wrapText="1"/>
    </xf>
    <xf numFmtId="0" fontId="60" fillId="0" borderId="0" xfId="0" applyFont="1"/>
    <xf numFmtId="0" fontId="59" fillId="9" borderId="0" xfId="0" applyFont="1" applyFill="1" applyBorder="1" applyAlignment="1">
      <alignment horizontal="center" vertical="center" wrapText="1"/>
    </xf>
    <xf numFmtId="0" fontId="0" fillId="0" borderId="0" xfId="0" applyAlignment="1">
      <alignment horizontal="center" vertical="center"/>
    </xf>
    <xf numFmtId="0" fontId="64" fillId="0" borderId="0" xfId="0" applyFont="1"/>
    <xf numFmtId="0" fontId="3" fillId="4" borderId="0" xfId="0" applyFont="1" applyFill="1" applyBorder="1" applyAlignment="1">
      <alignment vertical="center" wrapText="1"/>
    </xf>
    <xf numFmtId="0" fontId="65" fillId="0" borderId="0" xfId="0" applyFont="1"/>
    <xf numFmtId="0" fontId="66" fillId="0" borderId="0" xfId="0" applyFont="1"/>
    <xf numFmtId="0" fontId="66" fillId="0" borderId="0" xfId="0" applyFont="1" applyAlignment="1">
      <alignment wrapText="1"/>
    </xf>
    <xf numFmtId="0" fontId="67" fillId="0" borderId="0" xfId="0" applyFont="1"/>
    <xf numFmtId="0" fontId="51" fillId="0" borderId="4" xfId="1" applyFont="1" applyFill="1" applyBorder="1" applyAlignment="1" applyProtection="1">
      <alignment horizontal="center" vertical="center" wrapText="1"/>
      <protection locked="0"/>
    </xf>
    <xf numFmtId="0" fontId="0" fillId="0" borderId="4" xfId="0" applyBorder="1"/>
    <xf numFmtId="0" fontId="53" fillId="0" borderId="4" xfId="0" applyFont="1" applyFill="1" applyBorder="1"/>
    <xf numFmtId="0" fontId="53" fillId="0" borderId="4" xfId="0" applyFont="1" applyBorder="1"/>
    <xf numFmtId="0" fontId="68" fillId="0" borderId="0" xfId="0" applyFont="1"/>
    <xf numFmtId="0" fontId="3" fillId="4" borderId="0" xfId="0" applyFont="1" applyFill="1" applyBorder="1" applyAlignment="1">
      <alignment vertical="center" wrapText="1"/>
    </xf>
    <xf numFmtId="0" fontId="13" fillId="9" borderId="8" xfId="0" applyFont="1" applyFill="1" applyBorder="1" applyAlignment="1">
      <alignment vertical="top" wrapText="1"/>
    </xf>
    <xf numFmtId="0" fontId="16" fillId="9" borderId="8" xfId="0" applyFont="1" applyFill="1" applyBorder="1" applyAlignment="1">
      <alignment vertical="top" wrapText="1"/>
    </xf>
    <xf numFmtId="0" fontId="16" fillId="9" borderId="55" xfId="0" applyFont="1" applyFill="1" applyBorder="1" applyAlignment="1">
      <alignment vertical="top" wrapText="1"/>
    </xf>
    <xf numFmtId="0" fontId="13" fillId="9" borderId="14" xfId="0" applyFont="1" applyFill="1" applyBorder="1" applyAlignment="1">
      <alignment vertical="top" wrapText="1"/>
    </xf>
    <xf numFmtId="0" fontId="13" fillId="9" borderId="37" xfId="0" applyFont="1" applyFill="1" applyBorder="1" applyAlignment="1">
      <alignment vertical="top" wrapText="1"/>
    </xf>
    <xf numFmtId="0" fontId="13" fillId="9" borderId="36" xfId="0" applyFont="1" applyFill="1" applyBorder="1" applyAlignment="1">
      <alignment vertical="center" wrapText="1"/>
    </xf>
    <xf numFmtId="0" fontId="16" fillId="9" borderId="37" xfId="0" applyFont="1" applyFill="1" applyBorder="1" applyAlignment="1">
      <alignment vertical="top" wrapText="1"/>
    </xf>
    <xf numFmtId="172" fontId="44" fillId="0" borderId="56" xfId="1" applyNumberFormat="1" applyFont="1" applyFill="1" applyBorder="1" applyAlignment="1" applyProtection="1">
      <alignment horizontal="center" vertical="center" wrapText="1"/>
      <protection locked="0"/>
    </xf>
    <xf numFmtId="172" fontId="44" fillId="0" borderId="13" xfId="1" applyNumberFormat="1" applyFont="1" applyFill="1" applyBorder="1" applyAlignment="1" applyProtection="1">
      <alignment horizontal="center" vertical="center" wrapText="1"/>
      <protection locked="0"/>
    </xf>
    <xf numFmtId="0" fontId="13" fillId="9" borderId="8" xfId="0" applyFont="1" applyFill="1" applyBorder="1" applyAlignment="1">
      <alignment vertical="center" wrapText="1"/>
    </xf>
    <xf numFmtId="0" fontId="13" fillId="9" borderId="6" xfId="0" applyFont="1" applyFill="1" applyBorder="1" applyAlignment="1">
      <alignment vertical="center" wrapText="1"/>
    </xf>
    <xf numFmtId="0" fontId="69" fillId="8" borderId="8" xfId="0" applyFont="1" applyFill="1" applyBorder="1" applyAlignment="1">
      <alignment vertical="center" wrapText="1"/>
    </xf>
    <xf numFmtId="2" fontId="69" fillId="8" borderId="8" xfId="0" applyNumberFormat="1" applyFont="1" applyFill="1" applyBorder="1" applyAlignment="1">
      <alignment vertical="center" wrapText="1"/>
    </xf>
    <xf numFmtId="0" fontId="51" fillId="0" borderId="52" xfId="1" applyFont="1" applyFill="1" applyBorder="1" applyAlignment="1" applyProtection="1">
      <alignment horizontal="center" vertical="center" wrapText="1"/>
      <protection locked="0"/>
    </xf>
    <xf numFmtId="0" fontId="69" fillId="7" borderId="8" xfId="0" applyFont="1" applyFill="1" applyBorder="1" applyAlignment="1">
      <alignment horizontal="center" vertical="center" wrapText="1"/>
    </xf>
    <xf numFmtId="0" fontId="13" fillId="9" borderId="25" xfId="0" applyFont="1" applyFill="1" applyBorder="1" applyAlignment="1">
      <alignment vertical="top" wrapText="1"/>
    </xf>
    <xf numFmtId="0" fontId="55" fillId="8" borderId="51" xfId="0" applyFont="1" applyFill="1" applyBorder="1" applyAlignment="1">
      <alignment vertical="center" wrapText="1"/>
    </xf>
    <xf numFmtId="0" fontId="13" fillId="0" borderId="39" xfId="0" applyFont="1" applyBorder="1" applyAlignment="1">
      <alignment vertical="top" wrapText="1"/>
    </xf>
    <xf numFmtId="0" fontId="44" fillId="0" borderId="24" xfId="1" applyFont="1" applyFill="1" applyBorder="1" applyAlignment="1" applyProtection="1">
      <alignment horizontal="center" vertical="center" wrapText="1"/>
      <protection locked="0"/>
    </xf>
    <xf numFmtId="0" fontId="71" fillId="7" borderId="51" xfId="0" applyFont="1" applyFill="1" applyBorder="1" applyAlignment="1">
      <alignment horizontal="center" vertical="center" wrapText="1"/>
    </xf>
    <xf numFmtId="0" fontId="51" fillId="0" borderId="52" xfId="1" applyFont="1" applyFill="1" applyBorder="1" applyAlignment="1" applyProtection="1">
      <alignment horizontal="center" vertical="center" wrapText="1"/>
      <protection locked="0"/>
    </xf>
    <xf numFmtId="173" fontId="56" fillId="7" borderId="17" xfId="0" applyNumberFormat="1" applyFont="1" applyFill="1" applyBorder="1" applyAlignment="1">
      <alignment horizontal="center" vertical="center" wrapText="1"/>
    </xf>
    <xf numFmtId="0" fontId="0" fillId="0" borderId="0" xfId="0" applyFill="1" applyAlignment="1">
      <alignment vertical="top" wrapText="1"/>
    </xf>
    <xf numFmtId="0" fontId="16" fillId="9" borderId="64" xfId="0" applyFont="1" applyFill="1" applyBorder="1" applyAlignment="1">
      <alignment vertical="top" wrapText="1"/>
    </xf>
    <xf numFmtId="0" fontId="74" fillId="9" borderId="6" xfId="0" applyFont="1" applyFill="1" applyBorder="1" applyAlignment="1">
      <alignment vertical="top" wrapText="1"/>
    </xf>
    <xf numFmtId="0" fontId="0" fillId="0" borderId="4" xfId="0" quotePrefix="1" applyBorder="1"/>
    <xf numFmtId="0" fontId="62" fillId="0" borderId="0" xfId="68" applyProtection="1">
      <protection locked="0"/>
    </xf>
    <xf numFmtId="0" fontId="0" fillId="0" borderId="52" xfId="0" applyBorder="1" applyProtection="1">
      <protection locked="0"/>
    </xf>
    <xf numFmtId="0" fontId="0" fillId="0" borderId="4" xfId="0" applyBorder="1" applyProtection="1">
      <protection locked="0"/>
    </xf>
    <xf numFmtId="0" fontId="52" fillId="0" borderId="4" xfId="0" applyFont="1" applyBorder="1" applyAlignment="1" applyProtection="1">
      <alignment horizontal="center" vertical="center" wrapText="1"/>
      <protection locked="0"/>
    </xf>
    <xf numFmtId="0" fontId="78" fillId="10" borderId="0" xfId="2" quotePrefix="1" applyFont="1" applyFill="1">
      <alignment vertical="center"/>
    </xf>
    <xf numFmtId="0" fontId="69" fillId="7" borderId="8" xfId="0" applyFont="1" applyFill="1" applyBorder="1" applyAlignment="1">
      <alignment horizontal="center" vertical="center" wrapText="1"/>
    </xf>
    <xf numFmtId="0" fontId="53" fillId="0" borderId="47" xfId="0" applyFont="1" applyFill="1" applyBorder="1"/>
    <xf numFmtId="0" fontId="41" fillId="0" borderId="0" xfId="0" applyFont="1"/>
    <xf numFmtId="173" fontId="56" fillId="7" borderId="17" xfId="0" applyNumberFormat="1" applyFont="1" applyFill="1" applyBorder="1" applyAlignment="1">
      <alignment horizontal="center" vertical="center" wrapText="1"/>
    </xf>
    <xf numFmtId="0" fontId="4" fillId="0" borderId="67" xfId="2" applyFill="1" applyBorder="1" applyProtection="1">
      <alignment vertical="center"/>
      <protection locked="0"/>
    </xf>
    <xf numFmtId="0" fontId="4" fillId="0" borderId="68" xfId="2" applyFill="1" applyBorder="1" applyProtection="1">
      <alignment vertical="center"/>
      <protection locked="0"/>
    </xf>
    <xf numFmtId="0" fontId="4" fillId="0" borderId="52" xfId="2" applyFill="1" applyBorder="1" applyProtection="1">
      <alignment vertical="center"/>
      <protection locked="0"/>
    </xf>
    <xf numFmtId="0" fontId="17" fillId="11" borderId="14" xfId="0" applyFont="1" applyFill="1" applyBorder="1" applyAlignment="1">
      <alignment horizontal="center" vertical="center" wrapText="1"/>
    </xf>
    <xf numFmtId="0" fontId="62" fillId="10" borderId="0" xfId="68" applyFill="1" applyAlignment="1" applyProtection="1">
      <alignment vertical="center"/>
      <protection locked="0"/>
    </xf>
    <xf numFmtId="0" fontId="80" fillId="0" borderId="0" xfId="0" applyFont="1"/>
    <xf numFmtId="0" fontId="52" fillId="0" borderId="52" xfId="0" applyFont="1" applyBorder="1" applyAlignment="1" applyProtection="1">
      <alignment horizontal="center" vertical="center" wrapText="1"/>
      <protection locked="0"/>
    </xf>
    <xf numFmtId="0" fontId="51" fillId="0" borderId="4" xfId="1" applyFont="1" applyFill="1" applyBorder="1" applyAlignment="1" applyProtection="1">
      <alignment horizontal="center" vertical="center" wrapText="1"/>
      <protection locked="0"/>
    </xf>
    <xf numFmtId="0" fontId="17" fillId="11" borderId="14" xfId="0" applyFont="1" applyFill="1" applyBorder="1" applyAlignment="1">
      <alignment horizontal="center" vertical="center" wrapText="1"/>
    </xf>
    <xf numFmtId="0" fontId="4" fillId="0" borderId="2" xfId="2" applyFill="1" applyBorder="1">
      <alignment vertical="center"/>
    </xf>
    <xf numFmtId="0" fontId="8" fillId="0" borderId="2" xfId="2" applyFont="1" applyBorder="1" applyAlignment="1" applyProtection="1"/>
    <xf numFmtId="0" fontId="62" fillId="0" borderId="0" xfId="68" applyAlignment="1">
      <alignment vertical="center"/>
    </xf>
    <xf numFmtId="0" fontId="14" fillId="9" borderId="25" xfId="0" applyNumberFormat="1" applyFont="1" applyFill="1" applyBorder="1" applyAlignment="1">
      <alignment vertical="center" wrapText="1"/>
    </xf>
    <xf numFmtId="0" fontId="13" fillId="9" borderId="25" xfId="0" applyFont="1" applyFill="1" applyBorder="1" applyAlignment="1">
      <alignment vertical="center" wrapText="1"/>
    </xf>
    <xf numFmtId="0" fontId="82" fillId="7" borderId="51" xfId="0" applyFont="1" applyFill="1" applyBorder="1" applyAlignment="1">
      <alignment vertical="center" wrapText="1"/>
    </xf>
    <xf numFmtId="0" fontId="82" fillId="7" borderId="51" xfId="0" applyFont="1" applyFill="1" applyBorder="1" applyAlignment="1">
      <alignment horizontal="center" vertical="center" wrapText="1"/>
    </xf>
    <xf numFmtId="0" fontId="82" fillId="7" borderId="28" xfId="0" applyFont="1" applyFill="1" applyBorder="1" applyAlignment="1">
      <alignment vertical="center" wrapText="1"/>
    </xf>
    <xf numFmtId="0" fontId="0" fillId="0" borderId="0" xfId="0" applyProtection="1">
      <protection locked="0"/>
    </xf>
    <xf numFmtId="0" fontId="69" fillId="7" borderId="8" xfId="0" applyFont="1" applyFill="1" applyBorder="1" applyAlignment="1">
      <alignment horizontal="center" vertical="center" wrapText="1"/>
    </xf>
    <xf numFmtId="0" fontId="69" fillId="7" borderId="8" xfId="0" applyFont="1" applyFill="1" applyBorder="1" applyAlignment="1">
      <alignment horizontal="center" vertical="center" wrapText="1"/>
    </xf>
    <xf numFmtId="0" fontId="52" fillId="9" borderId="52" xfId="0" applyFont="1" applyFill="1" applyBorder="1" applyAlignment="1" applyProtection="1">
      <alignment horizontal="center" vertical="center" wrapText="1"/>
    </xf>
    <xf numFmtId="0" fontId="82" fillId="7" borderId="0" xfId="0" applyFont="1" applyFill="1" applyBorder="1" applyAlignment="1">
      <alignment vertical="center" wrapText="1"/>
    </xf>
    <xf numFmtId="0" fontId="0" fillId="0" borderId="75" xfId="0" applyBorder="1" applyProtection="1">
      <protection locked="0"/>
    </xf>
    <xf numFmtId="0" fontId="0" fillId="0" borderId="68" xfId="0" applyBorder="1" applyProtection="1">
      <protection locked="0"/>
    </xf>
    <xf numFmtId="0" fontId="84" fillId="0" borderId="4" xfId="0" applyFont="1" applyBorder="1"/>
    <xf numFmtId="0" fontId="4" fillId="9" borderId="67" xfId="2" applyFill="1" applyBorder="1" applyAlignment="1" applyProtection="1">
      <alignment vertical="center"/>
    </xf>
    <xf numFmtId="0" fontId="0" fillId="9" borderId="68" xfId="0" applyFill="1" applyBorder="1" applyAlignment="1" applyProtection="1">
      <alignment vertical="center"/>
    </xf>
    <xf numFmtId="0" fontId="0" fillId="9" borderId="52" xfId="0" applyFill="1" applyBorder="1" applyAlignment="1" applyProtection="1">
      <alignment vertical="center"/>
    </xf>
    <xf numFmtId="0" fontId="4" fillId="0" borderId="67" xfId="2" applyBorder="1" applyAlignment="1" applyProtection="1">
      <alignment vertical="center"/>
      <protection locked="0"/>
    </xf>
    <xf numFmtId="0" fontId="4" fillId="0" borderId="68" xfId="2" applyBorder="1" applyAlignment="1" applyProtection="1">
      <alignment vertical="center"/>
      <protection locked="0"/>
    </xf>
    <xf numFmtId="0" fontId="4" fillId="0" borderId="78" xfId="2" applyBorder="1" applyAlignment="1" applyProtection="1">
      <alignment vertical="center"/>
      <protection locked="0"/>
    </xf>
    <xf numFmtId="0" fontId="4" fillId="0" borderId="52" xfId="2" applyBorder="1" applyAlignment="1" applyProtection="1">
      <alignment vertical="center"/>
      <protection locked="0"/>
    </xf>
    <xf numFmtId="0" fontId="44" fillId="0" borderId="7" xfId="1" applyFont="1" applyFill="1" applyBorder="1" applyAlignment="1" applyProtection="1">
      <alignment vertical="center" wrapText="1"/>
      <protection locked="0"/>
    </xf>
    <xf numFmtId="0" fontId="34" fillId="0" borderId="7" xfId="0" applyFont="1" applyFill="1" applyBorder="1" applyAlignment="1" applyProtection="1">
      <alignment vertical="center" wrapText="1"/>
      <protection locked="0"/>
    </xf>
    <xf numFmtId="0" fontId="34" fillId="0" borderId="13" xfId="0" applyFont="1" applyFill="1" applyBorder="1" applyAlignment="1" applyProtection="1">
      <alignment vertical="center" wrapText="1"/>
      <protection locked="0"/>
    </xf>
    <xf numFmtId="0" fontId="71" fillId="7" borderId="51" xfId="0" applyFont="1" applyFill="1" applyBorder="1" applyAlignment="1">
      <alignment vertical="center" wrapText="1"/>
    </xf>
    <xf numFmtId="0" fontId="72" fillId="7" borderId="51" xfId="0" applyFont="1" applyFill="1" applyBorder="1" applyAlignment="1">
      <alignment vertical="center" wrapText="1"/>
    </xf>
    <xf numFmtId="0" fontId="71" fillId="7" borderId="51" xfId="0" applyFont="1" applyFill="1" applyBorder="1" applyAlignment="1">
      <alignment horizontal="center" vertical="center" wrapText="1"/>
    </xf>
    <xf numFmtId="0" fontId="72" fillId="7" borderId="51" xfId="0" applyFont="1" applyFill="1" applyBorder="1" applyAlignment="1">
      <alignment vertical="center"/>
    </xf>
    <xf numFmtId="0" fontId="59" fillId="9" borderId="10" xfId="0" applyFont="1" applyFill="1" applyBorder="1" applyAlignment="1">
      <alignment horizontal="center" vertical="center" wrapText="1"/>
    </xf>
    <xf numFmtId="0" fontId="59" fillId="9" borderId="33" xfId="0" applyFont="1" applyFill="1" applyBorder="1" applyAlignment="1">
      <alignment horizontal="center" vertical="center" wrapText="1"/>
    </xf>
    <xf numFmtId="0" fontId="43" fillId="4" borderId="0" xfId="2" applyFont="1" applyFill="1" applyAlignment="1">
      <alignment vertical="center" wrapText="1"/>
    </xf>
    <xf numFmtId="0" fontId="59" fillId="9" borderId="29" xfId="0" applyFont="1" applyFill="1" applyBorder="1" applyAlignment="1">
      <alignment horizontal="center" vertical="center" wrapText="1"/>
    </xf>
    <xf numFmtId="0" fontId="59" fillId="9" borderId="31" xfId="0" applyFont="1" applyFill="1" applyBorder="1" applyAlignment="1">
      <alignment wrapText="1"/>
    </xf>
    <xf numFmtId="0" fontId="59" fillId="9" borderId="30" xfId="0" applyFont="1" applyFill="1" applyBorder="1" applyAlignment="1">
      <alignment wrapText="1"/>
    </xf>
    <xf numFmtId="0" fontId="15" fillId="4" borderId="5" xfId="2" applyFont="1" applyFill="1" applyBorder="1" applyAlignment="1">
      <alignment vertical="center" wrapText="1"/>
    </xf>
    <xf numFmtId="0" fontId="0" fillId="0" borderId="9" xfId="0" applyBorder="1" applyAlignment="1">
      <alignment vertical="center" wrapText="1"/>
    </xf>
    <xf numFmtId="0" fontId="17" fillId="11" borderId="14" xfId="0" applyFont="1" applyFill="1" applyBorder="1" applyAlignment="1">
      <alignment horizontal="center" vertical="center" wrapText="1"/>
    </xf>
    <xf numFmtId="0" fontId="17" fillId="11" borderId="25" xfId="0" applyFont="1" applyFill="1" applyBorder="1" applyAlignment="1">
      <alignment horizontal="center" vertical="center" wrapText="1"/>
    </xf>
    <xf numFmtId="0" fontId="0" fillId="11" borderId="25" xfId="0" applyFill="1" applyBorder="1" applyAlignment="1">
      <alignment horizontal="center" vertical="center" wrapText="1"/>
    </xf>
    <xf numFmtId="0" fontId="13" fillId="9" borderId="11" xfId="0" applyFont="1" applyFill="1" applyBorder="1" applyAlignment="1">
      <alignment vertical="top" wrapText="1"/>
    </xf>
    <xf numFmtId="0" fontId="13" fillId="9" borderId="54" xfId="0" applyFont="1" applyFill="1" applyBorder="1" applyAlignment="1">
      <alignment vertical="top" wrapText="1"/>
    </xf>
    <xf numFmtId="0" fontId="44" fillId="0" borderId="7" xfId="1" applyFont="1" applyFill="1" applyBorder="1" applyAlignment="1" applyProtection="1">
      <alignment horizontal="center" vertical="center" wrapText="1"/>
      <protection locked="0"/>
    </xf>
    <xf numFmtId="0" fontId="34" fillId="0" borderId="7" xfId="0" applyFont="1" applyFill="1" applyBorder="1" applyAlignment="1" applyProtection="1">
      <alignment horizontal="center" vertical="center" wrapText="1"/>
      <protection locked="0"/>
    </xf>
    <xf numFmtId="0" fontId="34" fillId="0" borderId="13" xfId="0" applyFont="1" applyFill="1" applyBorder="1" applyAlignment="1" applyProtection="1">
      <alignment horizontal="center" vertical="center" wrapText="1"/>
      <protection locked="0"/>
    </xf>
    <xf numFmtId="0" fontId="3" fillId="4" borderId="0" xfId="0" applyFont="1" applyFill="1" applyBorder="1" applyAlignment="1">
      <alignment vertical="center" wrapText="1"/>
    </xf>
    <xf numFmtId="0" fontId="76" fillId="9" borderId="29" xfId="0" applyFont="1" applyFill="1" applyBorder="1" applyAlignment="1">
      <alignment horizontal="center" vertical="center" wrapText="1"/>
    </xf>
    <xf numFmtId="0" fontId="77" fillId="0" borderId="30" xfId="0" applyFont="1" applyBorder="1" applyAlignment="1">
      <alignment horizontal="center" vertical="center" wrapText="1"/>
    </xf>
    <xf numFmtId="0" fontId="44" fillId="0" borderId="61" xfId="1" applyFont="1" applyFill="1"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59" xfId="0" applyBorder="1" applyAlignment="1" applyProtection="1">
      <alignment horizontal="center" vertical="center" wrapText="1"/>
      <protection locked="0"/>
    </xf>
    <xf numFmtId="0" fontId="44" fillId="0" borderId="40" xfId="1" applyFont="1" applyFill="1" applyBorder="1" applyAlignment="1" applyProtection="1">
      <alignment horizontal="center" vertical="center" wrapText="1"/>
      <protection locked="0"/>
    </xf>
    <xf numFmtId="0" fontId="44" fillId="0" borderId="59" xfId="1" applyFont="1" applyFill="1" applyBorder="1" applyAlignment="1" applyProtection="1">
      <alignment horizontal="center" vertical="center" wrapText="1"/>
      <protection locked="0"/>
    </xf>
    <xf numFmtId="0" fontId="44" fillId="0" borderId="41" xfId="1" applyFont="1" applyFill="1" applyBorder="1" applyAlignment="1" applyProtection="1">
      <alignment horizontal="center" vertical="center" wrapText="1"/>
      <protection locked="0"/>
    </xf>
    <xf numFmtId="0" fontId="44" fillId="0" borderId="13" xfId="1" applyFont="1" applyFill="1" applyBorder="1" applyAlignment="1" applyProtection="1">
      <alignment horizontal="center" vertical="center" wrapText="1"/>
      <protection locked="0"/>
    </xf>
    <xf numFmtId="0" fontId="13" fillId="9" borderId="11" xfId="0" applyFont="1" applyFill="1" applyBorder="1" applyAlignment="1">
      <alignment horizontal="center" vertical="center" wrapText="1"/>
    </xf>
    <xf numFmtId="0" fontId="0" fillId="0" borderId="54" xfId="0" applyBorder="1" applyAlignment="1">
      <alignment horizontal="center" vertical="center" wrapText="1"/>
    </xf>
    <xf numFmtId="0" fontId="13" fillId="9" borderId="69" xfId="0" applyFont="1" applyFill="1" applyBorder="1" applyAlignment="1">
      <alignment horizontal="center" vertical="center" wrapText="1"/>
    </xf>
    <xf numFmtId="0" fontId="0" fillId="0" borderId="70"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69" xfId="0" applyBorder="1" applyAlignment="1">
      <alignment horizontal="center" vertical="center" wrapText="1"/>
    </xf>
    <xf numFmtId="0" fontId="13" fillId="9" borderId="10" xfId="0" applyFont="1" applyFill="1" applyBorder="1" applyAlignment="1">
      <alignment vertical="top" wrapText="1"/>
    </xf>
    <xf numFmtId="0" fontId="0" fillId="0" borderId="33" xfId="0" applyBorder="1" applyAlignment="1">
      <alignment vertical="top" wrapText="1"/>
    </xf>
    <xf numFmtId="0" fontId="3" fillId="11" borderId="10" xfId="0" applyFont="1" applyFill="1" applyBorder="1" applyAlignment="1">
      <alignment horizontal="center" vertical="center" wrapText="1"/>
    </xf>
    <xf numFmtId="0" fontId="3" fillId="11" borderId="33" xfId="0" applyFont="1" applyFill="1" applyBorder="1" applyAlignment="1">
      <alignment horizontal="center" vertical="center" wrapText="1"/>
    </xf>
    <xf numFmtId="0" fontId="44" fillId="0" borderId="20" xfId="1" applyFont="1" applyFill="1" applyBorder="1" applyAlignment="1" applyProtection="1">
      <alignment horizontal="center" vertical="center" wrapText="1"/>
      <protection locked="0"/>
    </xf>
    <xf numFmtId="0" fontId="59" fillId="9" borderId="34" xfId="0" applyFont="1" applyFill="1" applyBorder="1" applyAlignment="1">
      <alignment wrapText="1"/>
    </xf>
    <xf numFmtId="0" fontId="59" fillId="9" borderId="33" xfId="0" applyFont="1" applyFill="1" applyBorder="1" applyAlignment="1">
      <alignment wrapText="1"/>
    </xf>
    <xf numFmtId="0" fontId="59" fillId="9" borderId="34" xfId="0" applyFont="1" applyFill="1" applyBorder="1" applyAlignment="1">
      <alignment horizontal="center" vertical="center" wrapText="1"/>
    </xf>
    <xf numFmtId="0" fontId="44" fillId="0" borderId="1" xfId="1" applyFont="1" applyFill="1" applyAlignment="1" applyProtection="1">
      <alignment horizontal="center" vertical="center" wrapText="1"/>
      <protection locked="0"/>
    </xf>
    <xf numFmtId="0" fontId="44" fillId="0" borderId="1" xfId="1" applyFont="1" applyFill="1" applyAlignment="1" applyProtection="1">
      <alignment wrapText="1"/>
      <protection locked="0"/>
    </xf>
    <xf numFmtId="0" fontId="59" fillId="9" borderId="10" xfId="0" applyFont="1" applyFill="1" applyBorder="1" applyAlignment="1" applyProtection="1">
      <alignment horizontal="center" vertical="center" wrapText="1"/>
      <protection locked="0"/>
    </xf>
    <xf numFmtId="0" fontId="59" fillId="9" borderId="33" xfId="0" applyFont="1" applyFill="1" applyBorder="1" applyAlignment="1" applyProtection="1">
      <alignment horizontal="center" vertical="center" wrapText="1"/>
      <protection locked="0"/>
    </xf>
    <xf numFmtId="0" fontId="59" fillId="9" borderId="29" xfId="0" applyFont="1" applyFill="1" applyBorder="1" applyAlignment="1" applyProtection="1">
      <alignment horizontal="center" vertical="center" wrapText="1"/>
      <protection locked="0"/>
    </xf>
    <xf numFmtId="0" fontId="59" fillId="9" borderId="31" xfId="0" applyFont="1" applyFill="1" applyBorder="1" applyAlignment="1" applyProtection="1">
      <alignment wrapText="1"/>
      <protection locked="0"/>
    </xf>
    <xf numFmtId="0" fontId="59" fillId="9" borderId="30" xfId="0" applyFont="1" applyFill="1" applyBorder="1" applyAlignment="1" applyProtection="1">
      <alignment wrapText="1"/>
      <protection locked="0"/>
    </xf>
    <xf numFmtId="0" fontId="0" fillId="0" borderId="7" xfId="0" applyFill="1" applyBorder="1" applyAlignment="1" applyProtection="1">
      <alignment horizontal="center" vertical="center" wrapText="1"/>
      <protection locked="0"/>
    </xf>
    <xf numFmtId="0" fontId="0" fillId="0" borderId="13" xfId="0" applyFill="1" applyBorder="1" applyAlignment="1" applyProtection="1">
      <alignment horizontal="center" vertical="center" wrapText="1"/>
      <protection locked="0"/>
    </xf>
    <xf numFmtId="0" fontId="44" fillId="0" borderId="20" xfId="1" quotePrefix="1" applyFont="1" applyFill="1" applyBorder="1" applyAlignment="1" applyProtection="1">
      <alignment horizontal="center" vertical="center" wrapText="1"/>
      <protection locked="0"/>
    </xf>
    <xf numFmtId="0" fontId="59" fillId="9" borderId="34" xfId="0" applyFont="1" applyFill="1" applyBorder="1" applyAlignment="1" applyProtection="1">
      <alignment wrapText="1"/>
      <protection locked="0"/>
    </xf>
    <xf numFmtId="0" fontId="59" fillId="9" borderId="33" xfId="0" applyFont="1" applyFill="1" applyBorder="1" applyAlignment="1" applyProtection="1">
      <alignment wrapText="1"/>
      <protection locked="0"/>
    </xf>
    <xf numFmtId="0" fontId="0" fillId="4" borderId="0" xfId="0" applyFill="1" applyBorder="1" applyAlignment="1">
      <alignment vertical="center" wrapText="1"/>
    </xf>
    <xf numFmtId="0" fontId="44" fillId="0" borderId="67" xfId="1" applyFont="1" applyFill="1" applyBorder="1" applyAlignment="1" applyProtection="1">
      <alignment vertical="center" wrapText="1"/>
      <protection locked="0"/>
    </xf>
    <xf numFmtId="0" fontId="44" fillId="0" borderId="68" xfId="1" applyFont="1" applyFill="1" applyBorder="1" applyAlignment="1" applyProtection="1">
      <alignment vertical="center" wrapText="1"/>
      <protection locked="0"/>
    </xf>
    <xf numFmtId="0" fontId="44" fillId="0" borderId="52" xfId="1" applyFont="1" applyFill="1" applyBorder="1" applyAlignment="1" applyProtection="1">
      <alignment vertical="center" wrapText="1"/>
      <protection locked="0"/>
    </xf>
    <xf numFmtId="0" fontId="53" fillId="9" borderId="14" xfId="0" applyNumberFormat="1" applyFont="1" applyFill="1" applyBorder="1" applyAlignment="1">
      <alignment vertical="center" wrapText="1"/>
    </xf>
    <xf numFmtId="0" fontId="0" fillId="9" borderId="25" xfId="0" applyFill="1" applyBorder="1" applyAlignment="1">
      <alignment vertical="center" wrapText="1"/>
    </xf>
    <xf numFmtId="0" fontId="0" fillId="9" borderId="6" xfId="0" applyFill="1" applyBorder="1" applyAlignment="1">
      <alignment vertical="center" wrapText="1"/>
    </xf>
    <xf numFmtId="0" fontId="51" fillId="0" borderId="4" xfId="1" applyFont="1" applyFill="1" applyBorder="1" applyAlignment="1" applyProtection="1">
      <alignment horizontal="center" vertical="center" wrapText="1"/>
      <protection locked="0"/>
    </xf>
    <xf numFmtId="0" fontId="52" fillId="0" borderId="4" xfId="0" applyFont="1" applyFill="1" applyBorder="1" applyAlignment="1" applyProtection="1">
      <alignment horizontal="center" vertical="center" wrapText="1"/>
      <protection locked="0"/>
    </xf>
    <xf numFmtId="0" fontId="51" fillId="0" borderId="49" xfId="1" applyFont="1" applyFill="1" applyBorder="1" applyAlignment="1" applyProtection="1">
      <alignment horizontal="center" vertical="center" wrapText="1"/>
      <protection locked="0"/>
    </xf>
    <xf numFmtId="0" fontId="52" fillId="0" borderId="50" xfId="0" applyFont="1" applyFill="1" applyBorder="1" applyAlignment="1" applyProtection="1">
      <alignment horizontal="center" vertical="center" wrapText="1"/>
      <protection locked="0"/>
    </xf>
    <xf numFmtId="0" fontId="0" fillId="0" borderId="47" xfId="0" applyFill="1" applyBorder="1" applyAlignment="1" applyProtection="1">
      <alignment horizontal="center" vertical="center" wrapText="1"/>
      <protection locked="0"/>
    </xf>
    <xf numFmtId="0" fontId="0" fillId="0" borderId="2" xfId="0" applyFill="1" applyBorder="1" applyAlignment="1" applyProtection="1">
      <alignment horizontal="center" vertical="center" wrapText="1"/>
      <protection locked="0"/>
    </xf>
    <xf numFmtId="0" fontId="0" fillId="0" borderId="42" xfId="0" applyFill="1" applyBorder="1" applyAlignment="1" applyProtection="1">
      <alignment horizontal="center" vertical="center" wrapText="1"/>
      <protection locked="0"/>
    </xf>
    <xf numFmtId="0" fontId="0" fillId="0" borderId="43" xfId="0" applyFill="1" applyBorder="1" applyAlignment="1" applyProtection="1">
      <alignment horizontal="center" vertical="center" wrapText="1"/>
      <protection locked="0"/>
    </xf>
    <xf numFmtId="0" fontId="0" fillId="0" borderId="50" xfId="0" applyFill="1" applyBorder="1" applyAlignment="1" applyProtection="1">
      <alignment horizontal="center" vertical="center" wrapText="1"/>
      <protection locked="0"/>
    </xf>
    <xf numFmtId="0" fontId="44" fillId="2" borderId="20" xfId="1" applyFont="1" applyBorder="1" applyAlignment="1">
      <alignment horizontal="center" vertical="center" wrapText="1"/>
    </xf>
    <xf numFmtId="0" fontId="0" fillId="0" borderId="35" xfId="0" applyBorder="1" applyAlignment="1">
      <alignment horizontal="center" vertical="center" wrapText="1"/>
    </xf>
    <xf numFmtId="0" fontId="0" fillId="0" borderId="7" xfId="0" applyBorder="1" applyAlignment="1">
      <alignment horizontal="center" vertical="center" wrapText="1"/>
    </xf>
    <xf numFmtId="175" fontId="51" fillId="0" borderId="47" xfId="1" applyNumberFormat="1" applyFont="1" applyFill="1" applyBorder="1" applyAlignment="1" applyProtection="1">
      <alignment horizontal="center" vertical="center" wrapText="1"/>
      <protection locked="0"/>
    </xf>
    <xf numFmtId="175" fontId="52" fillId="0" borderId="2" xfId="0" applyNumberFormat="1" applyFont="1" applyFill="1" applyBorder="1" applyAlignment="1" applyProtection="1">
      <alignment horizontal="center" vertical="center" wrapText="1"/>
      <protection locked="0"/>
    </xf>
    <xf numFmtId="175" fontId="0" fillId="0" borderId="47" xfId="0" applyNumberFormat="1" applyFill="1" applyBorder="1" applyAlignment="1" applyProtection="1">
      <alignment horizontal="center" vertical="center" wrapText="1"/>
      <protection locked="0"/>
    </xf>
    <xf numFmtId="175" fontId="0" fillId="0" borderId="2" xfId="0" applyNumberFormat="1" applyFill="1" applyBorder="1" applyAlignment="1" applyProtection="1">
      <alignment horizontal="center" vertical="center" wrapText="1"/>
      <protection locked="0"/>
    </xf>
    <xf numFmtId="175" fontId="0" fillId="0" borderId="42" xfId="0" applyNumberFormat="1" applyFill="1" applyBorder="1" applyAlignment="1" applyProtection="1">
      <alignment horizontal="center" vertical="center" wrapText="1"/>
      <protection locked="0"/>
    </xf>
    <xf numFmtId="175" fontId="0" fillId="0" borderId="43" xfId="0" applyNumberFormat="1" applyFill="1" applyBorder="1" applyAlignment="1" applyProtection="1">
      <alignment horizontal="center" vertical="center" wrapText="1"/>
      <protection locked="0"/>
    </xf>
    <xf numFmtId="0" fontId="51" fillId="0" borderId="47" xfId="1" applyFont="1" applyFill="1" applyBorder="1" applyAlignment="1" applyProtection="1">
      <alignment horizontal="center" vertical="center" wrapText="1"/>
      <protection locked="0"/>
    </xf>
    <xf numFmtId="0" fontId="52" fillId="0" borderId="2" xfId="0" applyFont="1" applyFill="1" applyBorder="1" applyAlignment="1" applyProtection="1">
      <alignment horizontal="center" vertical="center" wrapText="1"/>
      <protection locked="0"/>
    </xf>
    <xf numFmtId="175" fontId="51" fillId="0" borderId="49" xfId="1" applyNumberFormat="1" applyFont="1" applyFill="1" applyBorder="1" applyAlignment="1" applyProtection="1">
      <alignment horizontal="center" vertical="center" wrapText="1"/>
      <protection locked="0"/>
    </xf>
    <xf numFmtId="175" fontId="52" fillId="0" borderId="50" xfId="0" applyNumberFormat="1" applyFont="1" applyFill="1" applyBorder="1" applyAlignment="1" applyProtection="1">
      <alignment horizontal="center" vertical="center" wrapText="1"/>
      <protection locked="0"/>
    </xf>
    <xf numFmtId="0" fontId="44" fillId="2" borderId="7" xfId="1" applyFont="1" applyBorder="1" applyAlignment="1">
      <alignment horizontal="center" vertical="center" wrapText="1"/>
    </xf>
    <xf numFmtId="0" fontId="34" fillId="0" borderId="7" xfId="0" applyFont="1" applyBorder="1" applyAlignment="1">
      <alignment horizontal="center" vertical="center" wrapText="1"/>
    </xf>
    <xf numFmtId="0" fontId="34" fillId="0" borderId="13" xfId="0" applyFont="1" applyBorder="1" applyAlignment="1">
      <alignment horizontal="center" vertical="center" wrapText="1"/>
    </xf>
    <xf numFmtId="0" fontId="45" fillId="0" borderId="40" xfId="1" applyFont="1" applyFill="1" applyBorder="1" applyAlignment="1" applyProtection="1">
      <alignment vertical="center" wrapText="1"/>
      <protection locked="0"/>
    </xf>
    <xf numFmtId="0" fontId="34" fillId="0" borderId="40" xfId="0" applyFont="1" applyFill="1" applyBorder="1" applyAlignment="1" applyProtection="1">
      <alignment vertical="center" wrapText="1"/>
      <protection locked="0"/>
    </xf>
    <xf numFmtId="0" fontId="34" fillId="0" borderId="59" xfId="0" applyFont="1" applyFill="1" applyBorder="1" applyAlignment="1" applyProtection="1">
      <alignment vertical="center" wrapText="1"/>
      <protection locked="0"/>
    </xf>
    <xf numFmtId="0" fontId="51" fillId="0" borderId="21" xfId="1" applyFont="1" applyFill="1" applyBorder="1" applyAlignment="1" applyProtection="1">
      <alignment horizontal="center" vertical="center" wrapText="1"/>
      <protection locked="0"/>
    </xf>
    <xf numFmtId="0" fontId="52" fillId="0" borderId="22" xfId="0" applyFont="1" applyFill="1" applyBorder="1" applyAlignment="1" applyProtection="1">
      <alignment horizontal="center" vertical="center" wrapText="1"/>
      <protection locked="0"/>
    </xf>
    <xf numFmtId="0" fontId="55" fillId="8" borderId="51" xfId="0" applyFont="1" applyFill="1" applyBorder="1" applyAlignment="1">
      <alignment horizontal="center" vertical="center" wrapText="1"/>
    </xf>
    <xf numFmtId="0" fontId="55" fillId="8" borderId="58" xfId="0" applyFont="1" applyFill="1" applyBorder="1" applyAlignment="1">
      <alignment horizontal="center" vertical="center" wrapText="1"/>
    </xf>
    <xf numFmtId="0" fontId="15" fillId="11" borderId="5" xfId="2" applyFont="1" applyFill="1" applyBorder="1" applyAlignment="1">
      <alignment vertical="center" wrapText="1"/>
    </xf>
    <xf numFmtId="0" fontId="0" fillId="0" borderId="12" xfId="0" applyBorder="1" applyAlignment="1">
      <alignment vertical="center" wrapText="1"/>
    </xf>
    <xf numFmtId="0" fontId="14" fillId="9" borderId="64" xfId="0" applyNumberFormat="1" applyFont="1" applyFill="1" applyBorder="1" applyAlignment="1">
      <alignment vertical="center" wrapText="1"/>
    </xf>
    <xf numFmtId="0" fontId="0" fillId="0" borderId="6" xfId="0" applyBorder="1" applyAlignment="1">
      <alignment vertical="center" wrapText="1"/>
    </xf>
    <xf numFmtId="0" fontId="0" fillId="0" borderId="7"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44" fillId="0" borderId="63" xfId="1" applyFont="1" applyFill="1" applyBorder="1" applyAlignment="1" applyProtection="1">
      <alignment vertical="center" wrapText="1"/>
      <protection locked="0"/>
    </xf>
    <xf numFmtId="0" fontId="0" fillId="0" borderId="38" xfId="0" applyBorder="1" applyAlignment="1" applyProtection="1">
      <alignment vertical="center" wrapText="1"/>
      <protection locked="0"/>
    </xf>
    <xf numFmtId="0" fontId="0" fillId="0" borderId="22" xfId="0" applyBorder="1" applyAlignment="1" applyProtection="1">
      <alignment vertical="center" wrapText="1"/>
      <protection locked="0"/>
    </xf>
    <xf numFmtId="0" fontId="45" fillId="0" borderId="7" xfId="1" applyFont="1" applyFill="1"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13" xfId="0" applyBorder="1" applyAlignment="1" applyProtection="1">
      <alignment vertical="center" wrapText="1"/>
      <protection locked="0"/>
    </xf>
    <xf numFmtId="0" fontId="44" fillId="2" borderId="60" xfId="1" applyFont="1" applyBorder="1" applyAlignment="1">
      <alignment horizontal="center" vertical="center" wrapText="1"/>
    </xf>
    <xf numFmtId="0" fontId="44" fillId="2" borderId="40" xfId="1" applyFont="1" applyBorder="1" applyAlignment="1">
      <alignment horizontal="center" vertical="center" wrapText="1"/>
    </xf>
    <xf numFmtId="0" fontId="34" fillId="0" borderId="40" xfId="0" applyFont="1" applyBorder="1" applyAlignment="1">
      <alignment horizontal="center" vertical="center" wrapText="1"/>
    </xf>
    <xf numFmtId="0" fontId="34" fillId="0" borderId="59" xfId="0" applyFont="1" applyBorder="1" applyAlignment="1">
      <alignment horizontal="center" vertical="center" wrapText="1"/>
    </xf>
    <xf numFmtId="0" fontId="44" fillId="0" borderId="65" xfId="1" applyFont="1" applyFill="1" applyBorder="1" applyAlignment="1" applyProtection="1">
      <alignment horizontal="center" vertical="center" wrapText="1"/>
      <protection locked="0"/>
    </xf>
    <xf numFmtId="0" fontId="34" fillId="0" borderId="65" xfId="0" applyFont="1" applyFill="1" applyBorder="1" applyAlignment="1" applyProtection="1">
      <alignment horizontal="center" vertical="center" wrapText="1"/>
      <protection locked="0"/>
    </xf>
    <xf numFmtId="0" fontId="34" fillId="0" borderId="66" xfId="0" applyFont="1" applyFill="1" applyBorder="1" applyAlignment="1" applyProtection="1">
      <alignment horizontal="center" vertical="center" wrapText="1"/>
      <protection locked="0"/>
    </xf>
    <xf numFmtId="0" fontId="15" fillId="4" borderId="26" xfId="2" applyFont="1" applyFill="1"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51" fillId="0" borderId="48" xfId="1" applyFont="1" applyFill="1" applyBorder="1" applyAlignment="1" applyProtection="1">
      <alignment horizontal="center" vertical="center" wrapText="1"/>
      <protection locked="0"/>
    </xf>
    <xf numFmtId="0" fontId="0" fillId="0" borderId="45" xfId="0" applyFill="1" applyBorder="1" applyAlignment="1" applyProtection="1">
      <alignment horizontal="center" vertical="center" wrapText="1"/>
      <protection locked="0"/>
    </xf>
    <xf numFmtId="0" fontId="0" fillId="0" borderId="46" xfId="0" applyFill="1" applyBorder="1" applyAlignment="1" applyProtection="1">
      <alignment horizontal="center" vertical="center" wrapText="1"/>
      <protection locked="0"/>
    </xf>
    <xf numFmtId="0" fontId="51" fillId="0" borderId="52" xfId="1" applyFont="1" applyFill="1" applyBorder="1" applyAlignment="1" applyProtection="1">
      <alignment horizontal="center" vertical="center" wrapText="1"/>
      <protection locked="0"/>
    </xf>
    <xf numFmtId="0" fontId="52" fillId="0" borderId="52" xfId="0" applyFont="1" applyFill="1" applyBorder="1" applyAlignment="1" applyProtection="1">
      <alignment horizontal="center" vertical="center" wrapText="1"/>
      <protection locked="0"/>
    </xf>
    <xf numFmtId="0" fontId="0" fillId="9" borderId="54" xfId="0" applyFill="1" applyBorder="1" applyAlignment="1">
      <alignment vertical="top" wrapText="1"/>
    </xf>
    <xf numFmtId="0" fontId="51" fillId="0" borderId="45" xfId="1" applyFont="1" applyFill="1" applyBorder="1" applyAlignment="1" applyProtection="1">
      <alignment horizontal="center" vertical="center" wrapText="1"/>
      <protection locked="0"/>
    </xf>
    <xf numFmtId="0" fontId="7" fillId="0" borderId="0" xfId="3" applyFont="1" applyAlignment="1">
      <alignment horizontal="center" vertical="center"/>
    </xf>
    <xf numFmtId="0" fontId="1" fillId="0" borderId="0" xfId="0" applyFont="1" applyAlignment="1">
      <alignment horizontal="center" vertical="center"/>
    </xf>
    <xf numFmtId="0" fontId="44" fillId="0" borderId="38" xfId="1" applyFont="1" applyFill="1" applyBorder="1" applyAlignment="1" applyProtection="1">
      <alignment vertical="center" wrapText="1"/>
      <protection locked="0"/>
    </xf>
    <xf numFmtId="0" fontId="44" fillId="0" borderId="18" xfId="1" applyFont="1" applyFill="1" applyBorder="1" applyAlignment="1" applyProtection="1">
      <alignment vertical="center" wrapText="1"/>
      <protection locked="0"/>
    </xf>
    <xf numFmtId="0" fontId="34" fillId="0" borderId="18" xfId="0" applyFont="1" applyFill="1" applyBorder="1" applyAlignment="1" applyProtection="1">
      <alignment vertical="center" wrapText="1"/>
      <protection locked="0"/>
    </xf>
    <xf numFmtId="0" fontId="34" fillId="0" borderId="22" xfId="0" applyFont="1" applyFill="1" applyBorder="1" applyAlignment="1" applyProtection="1">
      <alignment vertical="center" wrapText="1"/>
      <protection locked="0"/>
    </xf>
    <xf numFmtId="0" fontId="69" fillId="8" borderId="8" xfId="0" applyFont="1" applyFill="1" applyBorder="1" applyAlignment="1">
      <alignment horizontal="center" vertical="center" wrapText="1"/>
    </xf>
    <xf numFmtId="0" fontId="69" fillId="8" borderId="57" xfId="0" applyFont="1" applyFill="1" applyBorder="1" applyAlignment="1">
      <alignment horizontal="center" vertical="center" wrapText="1"/>
    </xf>
    <xf numFmtId="174" fontId="44" fillId="0" borderId="38" xfId="1" applyNumberFormat="1" applyFont="1" applyFill="1" applyBorder="1" applyAlignment="1" applyProtection="1">
      <alignment vertical="center" wrapText="1"/>
      <protection locked="0"/>
    </xf>
    <xf numFmtId="174" fontId="0" fillId="0" borderId="38" xfId="0" applyNumberFormat="1" applyBorder="1" applyAlignment="1" applyProtection="1">
      <alignment vertical="center" wrapText="1"/>
      <protection locked="0"/>
    </xf>
    <xf numFmtId="174" fontId="0" fillId="0" borderId="22" xfId="0" applyNumberFormat="1" applyBorder="1" applyAlignment="1" applyProtection="1">
      <alignment vertical="center" wrapText="1"/>
      <protection locked="0"/>
    </xf>
    <xf numFmtId="0" fontId="11" fillId="11" borderId="9" xfId="0" applyFont="1" applyFill="1" applyBorder="1" applyAlignment="1">
      <alignment vertical="center" wrapText="1"/>
    </xf>
    <xf numFmtId="0" fontId="0" fillId="11" borderId="9" xfId="0" applyFill="1" applyBorder="1" applyAlignment="1">
      <alignment vertical="center" wrapText="1"/>
    </xf>
    <xf numFmtId="0" fontId="11" fillId="11" borderId="5" xfId="0" applyFont="1" applyFill="1" applyBorder="1" applyAlignment="1">
      <alignment vertical="center" wrapText="1"/>
    </xf>
    <xf numFmtId="0" fontId="0" fillId="11" borderId="12" xfId="0" applyFill="1" applyBorder="1" applyAlignment="1">
      <alignment vertical="center" wrapText="1"/>
    </xf>
    <xf numFmtId="0" fontId="11" fillId="11" borderId="12" xfId="0" applyFont="1" applyFill="1" applyBorder="1" applyAlignment="1">
      <alignment vertical="center" wrapText="1"/>
    </xf>
    <xf numFmtId="0" fontId="44" fillId="0" borderId="22" xfId="1" applyFont="1" applyFill="1" applyBorder="1" applyAlignment="1" applyProtection="1">
      <alignment vertical="center" wrapText="1"/>
      <protection locked="0"/>
    </xf>
    <xf numFmtId="0" fontId="44" fillId="0" borderId="38" xfId="1" applyFont="1" applyFill="1" applyBorder="1" applyAlignment="1" applyProtection="1">
      <alignment horizontal="center" vertical="center" wrapText="1"/>
      <protection locked="0"/>
    </xf>
    <xf numFmtId="0" fontId="44" fillId="0" borderId="22" xfId="1" applyFont="1" applyFill="1" applyBorder="1" applyAlignment="1" applyProtection="1">
      <alignment horizontal="center" vertical="center" wrapText="1"/>
      <protection locked="0"/>
    </xf>
    <xf numFmtId="0" fontId="44" fillId="0" borderId="3" xfId="1" applyFont="1" applyFill="1" applyBorder="1" applyAlignment="1" applyProtection="1">
      <alignment vertical="center" wrapText="1"/>
      <protection locked="0"/>
    </xf>
    <xf numFmtId="0" fontId="34" fillId="0" borderId="43" xfId="0" applyFont="1" applyFill="1" applyBorder="1" applyAlignment="1" applyProtection="1">
      <alignment vertical="center" wrapText="1"/>
      <protection locked="0"/>
    </xf>
    <xf numFmtId="0" fontId="34" fillId="0" borderId="22" xfId="0" applyFont="1" applyFill="1" applyBorder="1" applyAlignment="1" applyProtection="1">
      <alignment horizontal="center" vertical="center" wrapText="1"/>
      <protection locked="0"/>
    </xf>
    <xf numFmtId="0" fontId="34" fillId="0" borderId="38" xfId="0" applyFont="1" applyFill="1" applyBorder="1" applyAlignment="1" applyProtection="1">
      <alignment vertical="center" wrapText="1"/>
      <protection locked="0"/>
    </xf>
    <xf numFmtId="0" fontId="0" fillId="11" borderId="6" xfId="0" applyFill="1" applyBorder="1" applyAlignment="1">
      <alignment horizontal="center" vertical="center" wrapText="1"/>
    </xf>
    <xf numFmtId="0" fontId="0" fillId="0" borderId="6" xfId="0" applyBorder="1" applyAlignment="1">
      <alignment horizontal="center" vertical="center" wrapText="1"/>
    </xf>
    <xf numFmtId="0" fontId="7" fillId="11" borderId="26" xfId="2" applyFont="1" applyFill="1" applyBorder="1" applyAlignment="1">
      <alignment vertical="center" wrapText="1"/>
    </xf>
    <xf numFmtId="0" fontId="7" fillId="11" borderId="28" xfId="2" applyFont="1" applyFill="1" applyBorder="1" applyAlignment="1">
      <alignment vertical="center" wrapText="1"/>
    </xf>
    <xf numFmtId="0" fontId="13" fillId="9" borderId="10" xfId="0" applyFont="1" applyFill="1" applyBorder="1" applyAlignment="1">
      <alignment horizontal="center" vertical="center" wrapText="1"/>
    </xf>
    <xf numFmtId="0" fontId="0" fillId="0" borderId="33" xfId="0" applyBorder="1" applyAlignment="1">
      <alignment horizontal="center" vertical="center" wrapText="1"/>
    </xf>
    <xf numFmtId="0" fontId="15" fillId="4" borderId="27" xfId="2" applyFont="1" applyFill="1" applyBorder="1" applyAlignment="1">
      <alignment vertical="center" wrapText="1"/>
    </xf>
    <xf numFmtId="0" fontId="15" fillId="4" borderId="28" xfId="2" applyFont="1" applyFill="1" applyBorder="1" applyAlignment="1">
      <alignment vertical="center" wrapText="1"/>
    </xf>
    <xf numFmtId="0" fontId="71" fillId="7" borderId="71" xfId="0" applyFont="1" applyFill="1" applyBorder="1" applyAlignment="1">
      <alignment vertical="center" wrapText="1"/>
    </xf>
    <xf numFmtId="0" fontId="0" fillId="0" borderId="72" xfId="0" applyBorder="1" applyAlignment="1">
      <alignment vertical="center" wrapText="1"/>
    </xf>
    <xf numFmtId="0" fontId="71" fillId="7" borderId="73" xfId="0" applyFont="1" applyFill="1" applyBorder="1" applyAlignment="1">
      <alignment vertical="center" wrapText="1"/>
    </xf>
    <xf numFmtId="0" fontId="0" fillId="0" borderId="74" xfId="0" applyBorder="1" applyAlignment="1">
      <alignment vertical="center" wrapText="1"/>
    </xf>
    <xf numFmtId="0" fontId="0" fillId="4" borderId="0" xfId="0" applyFont="1" applyFill="1" applyBorder="1" applyAlignment="1">
      <alignment horizontal="left" vertical="center" wrapText="1"/>
    </xf>
    <xf numFmtId="0" fontId="0" fillId="0" borderId="9" xfId="0" applyBorder="1" applyAlignment="1">
      <alignment vertical="center"/>
    </xf>
    <xf numFmtId="0" fontId="0" fillId="0" borderId="12" xfId="0" applyBorder="1" applyAlignment="1">
      <alignment vertical="center"/>
    </xf>
    <xf numFmtId="0" fontId="79" fillId="10" borderId="0" xfId="68" applyFont="1" applyFill="1" applyAlignment="1" applyProtection="1">
      <alignment vertical="center"/>
      <protection locked="0"/>
    </xf>
    <xf numFmtId="0" fontId="79" fillId="0" borderId="0" xfId="68" applyFont="1" applyAlignment="1" applyProtection="1">
      <alignment vertical="center"/>
      <protection locked="0"/>
    </xf>
    <xf numFmtId="0" fontId="15" fillId="11" borderId="9" xfId="2" applyFont="1" applyFill="1" applyBorder="1" applyAlignment="1">
      <alignment vertical="center" wrapText="1"/>
    </xf>
    <xf numFmtId="0" fontId="69" fillId="7" borderId="8" xfId="0" applyFont="1" applyFill="1" applyBorder="1" applyAlignment="1">
      <alignment horizontal="center" vertical="center" wrapText="1"/>
    </xf>
    <xf numFmtId="0" fontId="70" fillId="7" borderId="8" xfId="0" applyFont="1" applyFill="1" applyBorder="1" applyAlignment="1">
      <alignment horizontal="center" vertical="center" wrapText="1"/>
    </xf>
    <xf numFmtId="0" fontId="0" fillId="0" borderId="68" xfId="0" applyBorder="1" applyAlignment="1" applyProtection="1">
      <alignment vertical="center"/>
      <protection locked="0"/>
    </xf>
    <xf numFmtId="0" fontId="0" fillId="0" borderId="52" xfId="0" applyBorder="1" applyAlignment="1" applyProtection="1">
      <alignment vertical="center"/>
      <protection locked="0"/>
    </xf>
    <xf numFmtId="0" fontId="11" fillId="11" borderId="14" xfId="0" applyFont="1" applyFill="1" applyBorder="1" applyAlignment="1">
      <alignment horizontal="center" vertical="center" wrapText="1"/>
    </xf>
    <xf numFmtId="0" fontId="73" fillId="11" borderId="25" xfId="0" applyFont="1" applyFill="1" applyBorder="1" applyAlignment="1">
      <alignment horizontal="center" vertical="center" wrapText="1"/>
    </xf>
    <xf numFmtId="0" fontId="73" fillId="0" borderId="53" xfId="0" applyFont="1" applyBorder="1" applyAlignment="1">
      <alignment horizontal="center" vertical="center" wrapText="1"/>
    </xf>
    <xf numFmtId="0" fontId="76" fillId="9" borderId="29" xfId="0" applyFont="1" applyFill="1" applyBorder="1" applyAlignment="1">
      <alignment vertical="top" wrapText="1"/>
    </xf>
    <xf numFmtId="0" fontId="77" fillId="0" borderId="30" xfId="0" applyFont="1" applyBorder="1" applyAlignment="1">
      <alignment vertical="top" wrapText="1"/>
    </xf>
    <xf numFmtId="0" fontId="0" fillId="0" borderId="8" xfId="0" applyBorder="1" applyAlignment="1"/>
    <xf numFmtId="0" fontId="0" fillId="0" borderId="14" xfId="0" applyBorder="1" applyAlignment="1"/>
    <xf numFmtId="0" fontId="4" fillId="0" borderId="6" xfId="2" applyBorder="1" applyAlignment="1">
      <alignment vertical="center"/>
    </xf>
    <xf numFmtId="0" fontId="51" fillId="0" borderId="46" xfId="1" applyFont="1" applyFill="1" applyBorder="1" applyAlignment="1" applyProtection="1">
      <alignment horizontal="center" vertical="center" wrapText="1"/>
      <protection locked="0"/>
    </xf>
    <xf numFmtId="175" fontId="51" fillId="0" borderId="50" xfId="1" applyNumberFormat="1" applyFont="1" applyFill="1" applyBorder="1" applyAlignment="1" applyProtection="1">
      <alignment horizontal="center" vertical="center" wrapText="1"/>
      <protection locked="0"/>
    </xf>
    <xf numFmtId="175" fontId="51" fillId="0" borderId="2" xfId="1" applyNumberFormat="1" applyFont="1" applyFill="1" applyBorder="1" applyAlignment="1" applyProtection="1">
      <alignment horizontal="center" vertical="center" wrapText="1"/>
      <protection locked="0"/>
    </xf>
    <xf numFmtId="175" fontId="51" fillId="0" borderId="42" xfId="1" applyNumberFormat="1" applyFont="1" applyFill="1" applyBorder="1" applyAlignment="1" applyProtection="1">
      <alignment horizontal="center" vertical="center" wrapText="1"/>
      <protection locked="0"/>
    </xf>
    <xf numFmtId="175" fontId="51" fillId="0" borderId="43" xfId="1" applyNumberFormat="1" applyFont="1" applyFill="1" applyBorder="1" applyAlignment="1" applyProtection="1">
      <alignment horizontal="center" vertical="center" wrapText="1"/>
      <protection locked="0"/>
    </xf>
    <xf numFmtId="0" fontId="51" fillId="0" borderId="50" xfId="1" applyFont="1" applyFill="1" applyBorder="1" applyAlignment="1" applyProtection="1">
      <alignment horizontal="center" vertical="center" wrapText="1"/>
      <protection locked="0"/>
    </xf>
    <xf numFmtId="0" fontId="51" fillId="0" borderId="2" xfId="1" applyFont="1" applyFill="1" applyBorder="1" applyAlignment="1" applyProtection="1">
      <alignment horizontal="center" vertical="center" wrapText="1"/>
      <protection locked="0"/>
    </xf>
    <xf numFmtId="0" fontId="51" fillId="0" borderId="42" xfId="1" applyFont="1" applyFill="1" applyBorder="1" applyAlignment="1" applyProtection="1">
      <alignment horizontal="center" vertical="center" wrapText="1"/>
      <protection locked="0"/>
    </xf>
    <xf numFmtId="0" fontId="51" fillId="0" borderId="43" xfId="1" applyFont="1" applyFill="1" applyBorder="1" applyAlignment="1" applyProtection="1">
      <alignment horizontal="center" vertical="center" wrapText="1"/>
      <protection locked="0"/>
    </xf>
    <xf numFmtId="0" fontId="51" fillId="0" borderId="22" xfId="1" applyFont="1" applyFill="1" applyBorder="1" applyAlignment="1" applyProtection="1">
      <alignment horizontal="center" vertical="center" wrapText="1"/>
      <protection locked="0"/>
    </xf>
    <xf numFmtId="0" fontId="83" fillId="0" borderId="76" xfId="1" applyFont="1" applyFill="1" applyBorder="1" applyAlignment="1" applyProtection="1">
      <alignment vertical="center" wrapText="1"/>
      <protection locked="0"/>
    </xf>
    <xf numFmtId="0" fontId="83" fillId="0" borderId="68" xfId="1" applyFont="1" applyFill="1" applyBorder="1" applyAlignment="1" applyProtection="1">
      <alignment vertical="center" wrapText="1"/>
      <protection locked="0"/>
    </xf>
    <xf numFmtId="0" fontId="83" fillId="0" borderId="52" xfId="1" applyFont="1" applyFill="1" applyBorder="1" applyAlignment="1" applyProtection="1">
      <alignment vertical="center" wrapText="1"/>
      <protection locked="0"/>
    </xf>
    <xf numFmtId="0" fontId="7" fillId="11" borderId="77" xfId="2" applyFont="1" applyFill="1" applyBorder="1" applyAlignment="1">
      <alignment vertical="center" wrapText="1"/>
    </xf>
    <xf numFmtId="0" fontId="7" fillId="11" borderId="70" xfId="2" applyFont="1" applyFill="1" applyBorder="1" applyAlignment="1">
      <alignment vertical="center" wrapText="1"/>
    </xf>
    <xf numFmtId="0" fontId="1" fillId="11" borderId="70" xfId="0" applyFont="1" applyFill="1" applyBorder="1" applyAlignment="1">
      <alignment vertical="center" wrapText="1"/>
    </xf>
    <xf numFmtId="0" fontId="1" fillId="0" borderId="70" xfId="0" applyFont="1" applyBorder="1" applyAlignment="1">
      <alignment vertical="center" wrapText="1"/>
    </xf>
    <xf numFmtId="0" fontId="0" fillId="0" borderId="70" xfId="0" applyBorder="1" applyAlignment="1"/>
    <xf numFmtId="175" fontId="51" fillId="0" borderId="4" xfId="1" applyNumberFormat="1" applyFont="1" applyFill="1" applyBorder="1" applyAlignment="1" applyProtection="1">
      <alignment horizontal="center" vertical="center" wrapText="1"/>
      <protection locked="0"/>
    </xf>
    <xf numFmtId="175" fontId="52" fillId="0" borderId="4" xfId="0" applyNumberFormat="1" applyFont="1" applyFill="1" applyBorder="1" applyAlignment="1" applyProtection="1">
      <alignment horizontal="center" vertical="center" wrapText="1"/>
      <protection locked="0"/>
    </xf>
    <xf numFmtId="175" fontId="0" fillId="0" borderId="4" xfId="0" applyNumberFormat="1"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83" fillId="0" borderId="4" xfId="1" applyFont="1" applyFill="1" applyBorder="1" applyAlignment="1" applyProtection="1">
      <alignment vertical="center" wrapText="1"/>
      <protection locked="0"/>
    </xf>
    <xf numFmtId="173" fontId="56" fillId="7" borderId="17" xfId="0" applyNumberFormat="1" applyFont="1" applyFill="1" applyBorder="1" applyAlignment="1">
      <alignment horizontal="center" vertical="center" wrapText="1"/>
    </xf>
    <xf numFmtId="0" fontId="0" fillId="0" borderId="62" xfId="0" applyBorder="1" applyAlignment="1">
      <alignment horizontal="center" vertical="center" wrapText="1"/>
    </xf>
    <xf numFmtId="0" fontId="51" fillId="0" borderId="44" xfId="1" applyFont="1" applyFill="1" applyBorder="1" applyAlignment="1" applyProtection="1">
      <alignment horizontal="center" vertical="center" wrapText="1"/>
      <protection locked="0"/>
    </xf>
    <xf numFmtId="0" fontId="53" fillId="9" borderId="8" xfId="0" applyNumberFormat="1" applyFont="1" applyFill="1" applyBorder="1" applyAlignment="1">
      <alignment vertical="center" wrapText="1"/>
    </xf>
    <xf numFmtId="0" fontId="0" fillId="0" borderId="4" xfId="0" applyBorder="1" applyAlignment="1">
      <alignment horizontal="center" vertical="center"/>
    </xf>
    <xf numFmtId="0" fontId="0" fillId="0" borderId="76" xfId="0" applyBorder="1" applyAlignment="1" applyProtection="1">
      <protection locked="0"/>
    </xf>
    <xf numFmtId="0" fontId="0" fillId="0" borderId="68" xfId="0" applyBorder="1" applyAlignment="1" applyProtection="1">
      <protection locked="0"/>
    </xf>
    <xf numFmtId="0" fontId="0" fillId="0" borderId="52" xfId="0" applyBorder="1" applyAlignment="1" applyProtection="1">
      <protection locked="0"/>
    </xf>
    <xf numFmtId="0" fontId="0" fillId="0" borderId="75" xfId="0" applyBorder="1" applyAlignment="1" applyProtection="1">
      <protection locked="0"/>
    </xf>
    <xf numFmtId="0" fontId="0" fillId="0" borderId="54" xfId="0" applyBorder="1" applyAlignment="1">
      <alignment vertical="top" wrapText="1"/>
    </xf>
    <xf numFmtId="0" fontId="0" fillId="0" borderId="29" xfId="0" applyBorder="1" applyAlignment="1">
      <alignment vertical="top" wrapText="1"/>
    </xf>
    <xf numFmtId="0" fontId="0" fillId="0" borderId="30" xfId="0" applyBorder="1" applyAlignment="1">
      <alignment vertical="top" wrapText="1"/>
    </xf>
  </cellXfs>
  <cellStyles count="69">
    <cellStyle name="Accent2 2" xfId="4"/>
    <cellStyle name="Assumption Currency." xfId="5"/>
    <cellStyle name="Assumption Date." xfId="6"/>
    <cellStyle name="Assumption Heading." xfId="7"/>
    <cellStyle name="Assumption Multiple." xfId="8"/>
    <cellStyle name="Assumption Number." xfId="9"/>
    <cellStyle name="Assumption Percentage." xfId="10"/>
    <cellStyle name="Assumption Year." xfId="11"/>
    <cellStyle name="Cell Link." xfId="12"/>
    <cellStyle name="Comma0" xfId="13"/>
    <cellStyle name="Currency." xfId="14"/>
    <cellStyle name="Currency0" xfId="15"/>
    <cellStyle name="Date" xfId="16"/>
    <cellStyle name="Date." xfId="17"/>
    <cellStyle name="Fixed" xfId="18"/>
    <cellStyle name="Heading 1." xfId="19"/>
    <cellStyle name="Heading 2." xfId="20"/>
    <cellStyle name="Heading 3." xfId="21"/>
    <cellStyle name="Heading 4." xfId="22"/>
    <cellStyle name="Hyperlink" xfId="68" builtinId="8"/>
    <cellStyle name="Hyperlink 2" xfId="23"/>
    <cellStyle name="Hyperlink 2 2" xfId="24"/>
    <cellStyle name="Hyperlink 3" xfId="25"/>
    <cellStyle name="Hyperlink Arrow." xfId="26"/>
    <cellStyle name="Hyperlink Check." xfId="27"/>
    <cellStyle name="Hyperlink Text." xfId="28"/>
    <cellStyle name="Hyperlink TOC 1." xfId="29"/>
    <cellStyle name="Hyperlink TOC 2." xfId="30"/>
    <cellStyle name="Hyperlink TOC 3." xfId="31"/>
    <cellStyle name="Hyperlink TOC 4." xfId="32"/>
    <cellStyle name="Input" xfId="1" builtinId="20"/>
    <cellStyle name="Look-up" xfId="33"/>
    <cellStyle name="Model Name." xfId="34"/>
    <cellStyle name="Multiple." xfId="35"/>
    <cellStyle name="Normal" xfId="0" builtinId="0"/>
    <cellStyle name="Normal 2" xfId="2"/>
    <cellStyle name="Normal 2 2" xfId="36"/>
    <cellStyle name="Normal 3" xfId="37"/>
    <cellStyle name="Normal 4" xfId="38"/>
    <cellStyle name="Number." xfId="39"/>
    <cellStyle name="Percentage." xfId="40"/>
    <cellStyle name="Period Title." xfId="41"/>
    <cellStyle name="Presentation Currency." xfId="42"/>
    <cellStyle name="Presentation Date." xfId="43"/>
    <cellStyle name="Presentation Heading 1." xfId="44"/>
    <cellStyle name="Presentation Heading 2." xfId="45"/>
    <cellStyle name="Presentation Heading 3." xfId="46"/>
    <cellStyle name="Presentation Heading 4." xfId="47"/>
    <cellStyle name="Presentation Hyperlink Arrow." xfId="48"/>
    <cellStyle name="Presentation Hyperlink Check." xfId="49"/>
    <cellStyle name="Presentation Hyperlink Text." xfId="50"/>
    <cellStyle name="Presentation Model Name." xfId="51"/>
    <cellStyle name="Presentation Multiple." xfId="52"/>
    <cellStyle name="Presentation Normal." xfId="53"/>
    <cellStyle name="Presentation Number." xfId="54"/>
    <cellStyle name="Presentation Percentage." xfId="55"/>
    <cellStyle name="Presentation Period Title." xfId="56"/>
    <cellStyle name="Presentation Section Number." xfId="57"/>
    <cellStyle name="Presentation Sheet Title." xfId="58"/>
    <cellStyle name="Presentation Sub Total." xfId="59"/>
    <cellStyle name="Presentation TOC 1." xfId="60"/>
    <cellStyle name="Presentation TOC 2." xfId="61"/>
    <cellStyle name="Presentation TOC 3." xfId="62"/>
    <cellStyle name="Presentation TOC 4." xfId="63"/>
    <cellStyle name="Presentation Year." xfId="64"/>
    <cellStyle name="Section Number." xfId="65"/>
    <cellStyle name="Sheet Title." xfId="3"/>
    <cellStyle name="Sub Total." xfId="66"/>
    <cellStyle name="Year." xfId="67"/>
  </cellStyles>
  <dxfs count="4">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EEEFF6"/>
      <color rgb="FFB7BCFF"/>
      <color rgb="FFB7BCE7"/>
      <color rgb="FF989EDC"/>
      <color rgb="FF989EBC"/>
      <color rgb="FFADB2D3"/>
      <color rgb="FF989EC8"/>
      <color rgb="FFF7F7F7"/>
      <color rgb="FFABA4C0"/>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8</xdr:col>
      <xdr:colOff>180975</xdr:colOff>
      <xdr:row>0</xdr:row>
      <xdr:rowOff>57150</xdr:rowOff>
    </xdr:from>
    <xdr:to>
      <xdr:col>10</xdr:col>
      <xdr:colOff>624985</xdr:colOff>
      <xdr:row>1</xdr:row>
      <xdr:rowOff>95250</xdr:rowOff>
    </xdr:to>
    <xdr:sp macro="" textlink="">
      <xdr:nvSpPr>
        <xdr:cNvPr id="3" name="DTPicker1" hidden="1">
          <a:extLst>
            <a:ext uri="{63B3BB69-23CF-44E3-9099-C40C66FF867C}">
              <a14:compatExt xmlns:a14="http://schemas.microsoft.com/office/drawing/2010/main" spid="_x0000_s12289"/>
            </a:ext>
          </a:extLst>
        </xdr:cNvPr>
        <xdr:cNvSpPr/>
      </xdr:nvSpPr>
      <xdr:spPr>
        <a:xfrm>
          <a:off x="8810625" y="57150"/>
          <a:ext cx="1142999" cy="266700"/>
        </a:xfrm>
        <a:prstGeom prst="rect">
          <a:avLst/>
        </a:prstGeom>
      </xdr:spPr>
    </xdr:sp>
    <xdr:clientData/>
  </xdr:twoCellAnchor>
  <xdr:oneCellAnchor>
    <xdr:from>
      <xdr:col>9</xdr:col>
      <xdr:colOff>180975</xdr:colOff>
      <xdr:row>0</xdr:row>
      <xdr:rowOff>57150</xdr:rowOff>
    </xdr:from>
    <xdr:ext cx="1144731" cy="263236"/>
    <xdr:sp macro="" textlink="">
      <xdr:nvSpPr>
        <xdr:cNvPr id="4" name="DTPicker1" hidden="1">
          <a:extLst>
            <a:ext uri="{63B3BB69-23CF-44E3-9099-C40C66FF867C}">
              <a14:compatExt xmlns:a14="http://schemas.microsoft.com/office/drawing/2010/main" spid="_x0000_s12289"/>
            </a:ext>
          </a:extLst>
        </xdr:cNvPr>
        <xdr:cNvSpPr/>
      </xdr:nvSpPr>
      <xdr:spPr>
        <a:xfrm>
          <a:off x="6978361" y="57150"/>
          <a:ext cx="1144731" cy="263236"/>
        </a:xfrm>
        <a:prstGeom prst="rect">
          <a:avLst/>
        </a:prstGeom>
      </xdr:spPr>
    </xdr:sp>
    <xdr:clientData/>
  </xdr:oneCellAnchor>
  <xdr:twoCellAnchor>
    <xdr:from>
      <xdr:col>4</xdr:col>
      <xdr:colOff>1904998</xdr:colOff>
      <xdr:row>170</xdr:row>
      <xdr:rowOff>373909</xdr:rowOff>
    </xdr:from>
    <xdr:to>
      <xdr:col>4</xdr:col>
      <xdr:colOff>2193395</xdr:colOff>
      <xdr:row>170</xdr:row>
      <xdr:rowOff>419628</xdr:rowOff>
    </xdr:to>
    <xdr:sp macro="" textlink="">
      <xdr:nvSpPr>
        <xdr:cNvPr id="12" name="Right Arrow 11"/>
        <xdr:cNvSpPr/>
      </xdr:nvSpPr>
      <xdr:spPr>
        <a:xfrm>
          <a:off x="3757081" y="71028242"/>
          <a:ext cx="288397" cy="45719"/>
        </a:xfrm>
        <a:prstGeom prst="rightArrow">
          <a:avLst/>
        </a:prstGeom>
        <a:solidFill>
          <a:schemeClr val="accent6">
            <a:lumMod val="40000"/>
            <a:lumOff val="60000"/>
          </a:schemeClr>
        </a:solidFill>
        <a:ln>
          <a:solidFill>
            <a:srgbClr val="002060">
              <a:alpha val="72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twoCellAnchor>
    <xdr:from>
      <xdr:col>4</xdr:col>
      <xdr:colOff>1857375</xdr:colOff>
      <xdr:row>150</xdr:row>
      <xdr:rowOff>238125</xdr:rowOff>
    </xdr:from>
    <xdr:to>
      <xdr:col>4</xdr:col>
      <xdr:colOff>2145772</xdr:colOff>
      <xdr:row>150</xdr:row>
      <xdr:rowOff>283844</xdr:rowOff>
    </xdr:to>
    <xdr:sp macro="" textlink="">
      <xdr:nvSpPr>
        <xdr:cNvPr id="8" name="Right Arrow 7"/>
        <xdr:cNvSpPr/>
      </xdr:nvSpPr>
      <xdr:spPr>
        <a:xfrm>
          <a:off x="3714750" y="47625000"/>
          <a:ext cx="288397" cy="45719"/>
        </a:xfrm>
        <a:prstGeom prst="rightArrow">
          <a:avLst/>
        </a:prstGeom>
        <a:solidFill>
          <a:schemeClr val="accent6">
            <a:lumMod val="40000"/>
            <a:lumOff val="60000"/>
          </a:schemeClr>
        </a:solidFill>
        <a:ln>
          <a:solidFill>
            <a:srgbClr val="002060">
              <a:alpha val="72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twoCellAnchor>
    <xdr:from>
      <xdr:col>4</xdr:col>
      <xdr:colOff>1965854</xdr:colOff>
      <xdr:row>190</xdr:row>
      <xdr:rowOff>388937</xdr:rowOff>
    </xdr:from>
    <xdr:to>
      <xdr:col>4</xdr:col>
      <xdr:colOff>2254251</xdr:colOff>
      <xdr:row>190</xdr:row>
      <xdr:rowOff>434656</xdr:rowOff>
    </xdr:to>
    <xdr:sp macro="" textlink="">
      <xdr:nvSpPr>
        <xdr:cNvPr id="11" name="Right Arrow 10"/>
        <xdr:cNvSpPr/>
      </xdr:nvSpPr>
      <xdr:spPr>
        <a:xfrm>
          <a:off x="3817937" y="75975104"/>
          <a:ext cx="288397" cy="45719"/>
        </a:xfrm>
        <a:prstGeom prst="rightArrow">
          <a:avLst/>
        </a:prstGeom>
        <a:solidFill>
          <a:schemeClr val="accent6">
            <a:lumMod val="40000"/>
            <a:lumOff val="60000"/>
          </a:schemeClr>
        </a:solidFill>
        <a:ln>
          <a:solidFill>
            <a:srgbClr val="002060">
              <a:alpha val="72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twoCellAnchor>
    <xdr:from>
      <xdr:col>4</xdr:col>
      <xdr:colOff>1897063</xdr:colOff>
      <xdr:row>210</xdr:row>
      <xdr:rowOff>410103</xdr:rowOff>
    </xdr:from>
    <xdr:to>
      <xdr:col>4</xdr:col>
      <xdr:colOff>2185460</xdr:colOff>
      <xdr:row>210</xdr:row>
      <xdr:rowOff>455822</xdr:rowOff>
    </xdr:to>
    <xdr:sp macro="" textlink="">
      <xdr:nvSpPr>
        <xdr:cNvPr id="14" name="Right Arrow 13"/>
        <xdr:cNvSpPr/>
      </xdr:nvSpPr>
      <xdr:spPr>
        <a:xfrm>
          <a:off x="3749146" y="80885770"/>
          <a:ext cx="288397" cy="45719"/>
        </a:xfrm>
        <a:prstGeom prst="rightArrow">
          <a:avLst/>
        </a:prstGeom>
        <a:solidFill>
          <a:schemeClr val="accent6">
            <a:lumMod val="40000"/>
            <a:lumOff val="60000"/>
          </a:schemeClr>
        </a:solidFill>
        <a:ln>
          <a:solidFill>
            <a:srgbClr val="002060">
              <a:alpha val="72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flow/sites/ace/COMAHChemicalProducersStorage/SEVESO%20Policy/Seveso%20Policy%20Notifications/Electronic_Notification_Form1%202021%20initial%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Entry"/>
      <sheetName val="Additional Inventory"/>
      <sheetName val="Confidentiality"/>
      <sheetName val="Additional Section 3 info"/>
      <sheetName val="LookUp"/>
      <sheetName val="Un-used H Statements"/>
      <sheetName val="summary (2)"/>
      <sheetName val="Extracted_data"/>
    </sheetNames>
    <sheetDataSet>
      <sheetData sheetId="0"/>
      <sheetData sheetId="1"/>
      <sheetData sheetId="2"/>
      <sheetData sheetId="3"/>
      <sheetData sheetId="4">
        <row r="3">
          <cell r="CY3" t="str">
            <v>Env.E1</v>
          </cell>
        </row>
        <row r="4">
          <cell r="CY4" t="str">
            <v>Env.E2</v>
          </cell>
        </row>
        <row r="5">
          <cell r="CY5" t="str">
            <v>Health.H1</v>
          </cell>
        </row>
        <row r="6">
          <cell r="CY6" t="str">
            <v>Health.H2</v>
          </cell>
        </row>
        <row r="7">
          <cell r="CY7" t="str">
            <v>Health.H3</v>
          </cell>
        </row>
        <row r="8">
          <cell r="CY8" t="str">
            <v>Other.O1</v>
          </cell>
        </row>
        <row r="9">
          <cell r="CY9" t="str">
            <v>Other.O2</v>
          </cell>
        </row>
        <row r="10">
          <cell r="CY10" t="str">
            <v>Other.O3</v>
          </cell>
        </row>
        <row r="11">
          <cell r="CY11" t="str">
            <v>Physical.P1a</v>
          </cell>
        </row>
        <row r="12">
          <cell r="CY12" t="str">
            <v>Physical.P1b</v>
          </cell>
        </row>
        <row r="13">
          <cell r="CY13" t="str">
            <v>Physical.P2</v>
          </cell>
        </row>
        <row r="14">
          <cell r="CY14" t="str">
            <v>Physical.P3a</v>
          </cell>
        </row>
        <row r="15">
          <cell r="CY15" t="str">
            <v>Physical.P3b</v>
          </cell>
        </row>
        <row r="16">
          <cell r="CY16" t="str">
            <v>Physical.P4</v>
          </cell>
        </row>
        <row r="17">
          <cell r="CY17" t="str">
            <v>Physical.P5a</v>
          </cell>
        </row>
        <row r="18">
          <cell r="CY18" t="str">
            <v>Physical.P5b</v>
          </cell>
        </row>
        <row r="19">
          <cell r="CY19" t="str">
            <v>Physical.P5c</v>
          </cell>
        </row>
        <row r="20">
          <cell r="CY20" t="str">
            <v>Physical.P6a</v>
          </cell>
        </row>
        <row r="21">
          <cell r="CY21" t="str">
            <v>Physical.P6b</v>
          </cell>
        </row>
        <row r="22">
          <cell r="CY22" t="str">
            <v>Physical.P7</v>
          </cell>
        </row>
        <row r="23">
          <cell r="CY23" t="str">
            <v>Physical.P8</v>
          </cell>
        </row>
      </sheetData>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autoPageBreaks="0" fitToPage="1"/>
  </sheetPr>
  <dimension ref="A1:S230"/>
  <sheetViews>
    <sheetView showGridLines="0" tabSelected="1" zoomScale="120" zoomScaleNormal="120" workbookViewId="0">
      <selection activeCell="F5" sqref="F5:K5"/>
    </sheetView>
  </sheetViews>
  <sheetFormatPr defaultColWidth="8.796875" defaultRowHeight="10.5" x14ac:dyDescent="0.2"/>
  <cols>
    <col min="1" max="1" width="2.296875" style="2" customWidth="1"/>
    <col min="2" max="2" width="1.8984375" style="5" customWidth="1"/>
    <col min="3" max="3" width="10.19921875" style="5" customWidth="1"/>
    <col min="4" max="4" width="5" style="5" customWidth="1"/>
    <col min="5" max="5" width="24" style="11" customWidth="1"/>
    <col min="6" max="6" width="4.796875" style="5" customWidth="1"/>
    <col min="7" max="10" width="3.69921875" style="5" customWidth="1"/>
    <col min="11" max="11" width="23.296875" style="5" customWidth="1"/>
    <col min="12" max="12" width="26.8984375" style="5" customWidth="1"/>
    <col min="13" max="13" width="10.69921875" style="5" customWidth="1"/>
    <col min="14" max="14" width="7.796875" style="5" customWidth="1"/>
    <col min="15" max="15" width="4.796875" style="5" customWidth="1"/>
    <col min="16" max="16" width="10.3984375" style="5" customWidth="1"/>
    <col min="17" max="16384" width="8.796875" style="5"/>
  </cols>
  <sheetData>
    <row r="1" spans="1:18" ht="18" x14ac:dyDescent="0.2">
      <c r="B1" s="3"/>
      <c r="C1" s="4"/>
      <c r="E1" s="269" t="s">
        <v>410</v>
      </c>
      <c r="F1" s="270"/>
      <c r="G1" s="270"/>
      <c r="H1" s="270"/>
    </row>
    <row r="2" spans="1:18" s="10" customFormat="1" ht="18.75" x14ac:dyDescent="0.25">
      <c r="A2" s="119"/>
      <c r="B2" s="6"/>
      <c r="C2" s="7"/>
      <c r="D2" s="8"/>
      <c r="E2" s="9"/>
    </row>
    <row r="3" spans="1:18" ht="18.75" customHeight="1" thickBot="1" x14ac:dyDescent="0.25">
      <c r="B3" s="50"/>
      <c r="C3" s="164" t="s">
        <v>515</v>
      </c>
      <c r="D3" s="164"/>
      <c r="E3" s="164"/>
      <c r="F3" s="164"/>
      <c r="G3" s="164"/>
      <c r="H3" s="164"/>
      <c r="I3" s="164"/>
      <c r="J3" s="164"/>
      <c r="K3" s="164"/>
      <c r="L3" s="50"/>
      <c r="M3" s="50"/>
      <c r="N3" s="50"/>
      <c r="O3" s="50"/>
      <c r="P3" s="50"/>
      <c r="Q3" s="50"/>
    </row>
    <row r="4" spans="1:18" ht="18.75" customHeight="1" thickBot="1" x14ac:dyDescent="0.25">
      <c r="B4" s="50"/>
      <c r="C4" s="85" t="s">
        <v>120</v>
      </c>
      <c r="D4" s="86" t="s">
        <v>622</v>
      </c>
      <c r="E4" s="85" t="s">
        <v>5</v>
      </c>
      <c r="F4" s="275" t="s">
        <v>127</v>
      </c>
      <c r="G4" s="275"/>
      <c r="H4" s="275"/>
      <c r="I4" s="275"/>
      <c r="J4" s="275"/>
      <c r="K4" s="276"/>
      <c r="L4" s="50"/>
      <c r="M4" s="50"/>
      <c r="N4" s="50"/>
      <c r="O4" s="50"/>
      <c r="P4" s="50"/>
      <c r="Q4" s="50"/>
    </row>
    <row r="5" spans="1:18" ht="18.75" customHeight="1" thickBot="1" x14ac:dyDescent="0.25">
      <c r="B5" s="50"/>
      <c r="C5" s="280" t="s">
        <v>414</v>
      </c>
      <c r="D5" s="35" t="s">
        <v>121</v>
      </c>
      <c r="E5" s="84" t="s">
        <v>88</v>
      </c>
      <c r="F5" s="288"/>
      <c r="G5" s="288"/>
      <c r="H5" s="288"/>
      <c r="I5" s="288"/>
      <c r="J5" s="288"/>
      <c r="K5" s="289"/>
      <c r="L5" s="50"/>
      <c r="M5" s="50"/>
      <c r="N5" s="50"/>
      <c r="O5" s="50"/>
      <c r="P5" s="50"/>
      <c r="Q5" s="50"/>
    </row>
    <row r="6" spans="1:18" s="11" customFormat="1" ht="18.75" customHeight="1" thickBot="1" x14ac:dyDescent="0.25">
      <c r="A6" s="13"/>
      <c r="B6" s="50"/>
      <c r="C6" s="281"/>
      <c r="D6" s="35" t="s">
        <v>121</v>
      </c>
      <c r="E6" s="79" t="s">
        <v>0</v>
      </c>
      <c r="F6" s="271"/>
      <c r="G6" s="271"/>
      <c r="H6" s="271"/>
      <c r="I6" s="271"/>
      <c r="J6" s="271"/>
      <c r="K6" s="274"/>
      <c r="L6" s="50"/>
      <c r="M6" s="50"/>
      <c r="N6" s="50"/>
      <c r="O6" s="50"/>
      <c r="P6" s="50"/>
      <c r="Q6" s="50"/>
      <c r="R6" s="5"/>
    </row>
    <row r="7" spans="1:18" s="11" customFormat="1" ht="18.75" customHeight="1" thickBot="1" x14ac:dyDescent="0.25">
      <c r="A7" s="13"/>
      <c r="B7" s="50"/>
      <c r="C7" s="282" t="s">
        <v>128</v>
      </c>
      <c r="D7" s="36" t="s">
        <v>121</v>
      </c>
      <c r="E7" s="83" t="s">
        <v>1</v>
      </c>
      <c r="F7" s="271"/>
      <c r="G7" s="271"/>
      <c r="H7" s="271"/>
      <c r="I7" s="271"/>
      <c r="J7" s="271"/>
      <c r="K7" s="274"/>
      <c r="L7" s="50"/>
      <c r="M7" s="50"/>
      <c r="N7" s="50"/>
      <c r="O7" s="50"/>
      <c r="P7" s="50"/>
      <c r="Q7" s="50"/>
      <c r="R7" s="5"/>
    </row>
    <row r="8" spans="1:18" ht="18.75" customHeight="1" thickBot="1" x14ac:dyDescent="0.25">
      <c r="B8" s="50"/>
      <c r="C8" s="281"/>
      <c r="D8" s="35" t="s">
        <v>121</v>
      </c>
      <c r="E8" s="79" t="s">
        <v>2</v>
      </c>
      <c r="F8" s="271"/>
      <c r="G8" s="271"/>
      <c r="H8" s="271"/>
      <c r="I8" s="271"/>
      <c r="J8" s="271"/>
      <c r="K8" s="274"/>
      <c r="L8" s="50"/>
      <c r="M8" s="50"/>
      <c r="N8" s="50"/>
      <c r="O8" s="50"/>
      <c r="P8" s="50"/>
      <c r="Q8" s="50"/>
    </row>
    <row r="9" spans="1:18" ht="18.75" customHeight="1" thickBot="1" x14ac:dyDescent="0.25">
      <c r="B9" s="50"/>
      <c r="C9" s="281"/>
      <c r="D9" s="35" t="s">
        <v>121</v>
      </c>
      <c r="E9" s="79" t="s">
        <v>3</v>
      </c>
      <c r="F9" s="271"/>
      <c r="G9" s="271"/>
      <c r="H9" s="271"/>
      <c r="I9" s="271"/>
      <c r="J9" s="271"/>
      <c r="K9" s="274"/>
      <c r="L9" s="50"/>
      <c r="M9" s="50"/>
      <c r="N9" s="50"/>
      <c r="O9" s="50"/>
      <c r="P9" s="50"/>
      <c r="Q9" s="50"/>
    </row>
    <row r="10" spans="1:18" ht="18.75" customHeight="1" thickBot="1" x14ac:dyDescent="0.25">
      <c r="B10" s="50"/>
      <c r="C10" s="281"/>
      <c r="D10" s="35" t="s">
        <v>121</v>
      </c>
      <c r="E10" s="79" t="s">
        <v>4</v>
      </c>
      <c r="F10" s="271"/>
      <c r="G10" s="271"/>
      <c r="H10" s="271"/>
      <c r="I10" s="271"/>
      <c r="J10" s="271"/>
      <c r="K10" s="274"/>
      <c r="L10" s="50"/>
      <c r="M10" s="50"/>
      <c r="N10" s="50"/>
      <c r="O10" s="50"/>
      <c r="P10" s="50"/>
      <c r="Q10" s="50"/>
    </row>
    <row r="11" spans="1:18" ht="18.75" customHeight="1" thickBot="1" x14ac:dyDescent="0.25">
      <c r="B11" s="50"/>
      <c r="C11" s="281"/>
      <c r="D11" s="35" t="s">
        <v>121</v>
      </c>
      <c r="E11" s="79" t="s">
        <v>555</v>
      </c>
      <c r="F11" s="286" t="s">
        <v>670</v>
      </c>
      <c r="G11" s="286"/>
      <c r="H11" s="286"/>
      <c r="I11" s="286"/>
      <c r="J11" s="286"/>
      <c r="K11" s="290"/>
      <c r="L11" s="50"/>
      <c r="M11" s="50"/>
      <c r="N11" s="50"/>
      <c r="O11" s="50"/>
      <c r="P11" s="50"/>
      <c r="Q11" s="50"/>
    </row>
    <row r="12" spans="1:18" ht="18.75" customHeight="1" thickBot="1" x14ac:dyDescent="0.25">
      <c r="B12" s="50"/>
      <c r="C12" s="281"/>
      <c r="D12" s="35" t="s">
        <v>121</v>
      </c>
      <c r="E12" s="75" t="s">
        <v>419</v>
      </c>
      <c r="F12" s="271"/>
      <c r="G12" s="271"/>
      <c r="H12" s="271"/>
      <c r="I12" s="271"/>
      <c r="J12" s="271"/>
      <c r="K12" s="274"/>
      <c r="L12" s="50"/>
      <c r="M12" s="50"/>
      <c r="N12" s="50"/>
      <c r="O12" s="50"/>
      <c r="P12" s="50"/>
      <c r="Q12" s="50"/>
    </row>
    <row r="13" spans="1:18" ht="18.75" customHeight="1" thickBot="1" x14ac:dyDescent="0.25">
      <c r="B13" s="50"/>
      <c r="C13" s="281"/>
      <c r="D13" s="35" t="s">
        <v>121</v>
      </c>
      <c r="E13" s="75" t="s">
        <v>420</v>
      </c>
      <c r="F13" s="271"/>
      <c r="G13" s="291"/>
      <c r="H13" s="291"/>
      <c r="I13" s="291"/>
      <c r="J13" s="291"/>
      <c r="K13" s="274"/>
      <c r="L13" s="50"/>
      <c r="M13" s="50"/>
      <c r="N13" s="50"/>
      <c r="O13" s="50"/>
      <c r="P13" s="50"/>
      <c r="Q13" s="50"/>
    </row>
    <row r="14" spans="1:18" ht="18.75" customHeight="1" thickBot="1" x14ac:dyDescent="0.25">
      <c r="B14" s="50"/>
      <c r="C14" s="281"/>
      <c r="D14" s="37"/>
      <c r="E14" s="75" t="s">
        <v>554</v>
      </c>
      <c r="F14" s="81">
        <v>51</v>
      </c>
      <c r="G14" s="41" t="s">
        <v>386</v>
      </c>
      <c r="H14" s="41" t="s">
        <v>386</v>
      </c>
      <c r="I14" s="41" t="s">
        <v>386</v>
      </c>
      <c r="J14" s="41" t="s">
        <v>386</v>
      </c>
      <c r="K14" s="50"/>
      <c r="L14" s="50"/>
      <c r="M14" s="50"/>
      <c r="N14" s="50"/>
      <c r="O14" s="50"/>
      <c r="P14" s="50"/>
      <c r="Q14" s="50"/>
    </row>
    <row r="15" spans="1:18" ht="18.75" customHeight="1" thickBot="1" x14ac:dyDescent="0.25">
      <c r="B15" s="50"/>
      <c r="C15" s="283"/>
      <c r="D15" s="37"/>
      <c r="E15" s="75" t="s">
        <v>553</v>
      </c>
      <c r="F15" s="82">
        <v>-6</v>
      </c>
      <c r="G15" s="49" t="s">
        <v>386</v>
      </c>
      <c r="H15" s="49" t="s">
        <v>386</v>
      </c>
      <c r="I15" s="49" t="s">
        <v>386</v>
      </c>
      <c r="J15" s="49" t="s">
        <v>386</v>
      </c>
      <c r="K15" s="50"/>
      <c r="L15" s="50"/>
      <c r="M15" s="50"/>
      <c r="N15" s="50"/>
      <c r="O15" s="50"/>
      <c r="P15" s="50"/>
      <c r="Q15" s="50"/>
    </row>
    <row r="16" spans="1:18" ht="18.75" customHeight="1" thickBot="1" x14ac:dyDescent="0.25">
      <c r="B16" s="50"/>
      <c r="C16" s="50"/>
      <c r="D16" s="50"/>
      <c r="E16" s="50"/>
      <c r="F16" s="50"/>
      <c r="G16" s="50"/>
      <c r="H16" s="50"/>
      <c r="I16" s="50"/>
      <c r="J16" s="50"/>
      <c r="K16" s="50"/>
      <c r="L16" s="50"/>
      <c r="M16" s="50"/>
      <c r="N16" s="50"/>
      <c r="O16" s="50"/>
      <c r="P16" s="50"/>
      <c r="Q16" s="50"/>
    </row>
    <row r="17" spans="2:17" ht="18.75" customHeight="1" thickBot="1" x14ac:dyDescent="0.25">
      <c r="B17" s="50"/>
      <c r="C17" s="282" t="s">
        <v>582</v>
      </c>
      <c r="D17" s="36" t="s">
        <v>121</v>
      </c>
      <c r="E17" s="79" t="s">
        <v>1</v>
      </c>
      <c r="F17" s="271"/>
      <c r="G17" s="271"/>
      <c r="H17" s="271"/>
      <c r="I17" s="271"/>
      <c r="J17" s="271"/>
      <c r="K17" s="285"/>
      <c r="L17" s="50"/>
      <c r="M17" s="50"/>
      <c r="N17" s="50"/>
      <c r="O17" s="50"/>
      <c r="P17" s="50"/>
      <c r="Q17" s="50"/>
    </row>
    <row r="18" spans="2:17" ht="18.75" customHeight="1" thickBot="1" x14ac:dyDescent="0.25">
      <c r="B18" s="50"/>
      <c r="C18" s="280"/>
      <c r="D18" s="35" t="s">
        <v>121</v>
      </c>
      <c r="E18" s="79" t="s">
        <v>2</v>
      </c>
      <c r="F18" s="271"/>
      <c r="G18" s="271"/>
      <c r="H18" s="271"/>
      <c r="I18" s="271"/>
      <c r="J18" s="271"/>
      <c r="K18" s="285"/>
      <c r="L18" s="50"/>
      <c r="M18" s="50"/>
      <c r="N18" s="50"/>
      <c r="O18" s="50"/>
      <c r="P18" s="50"/>
      <c r="Q18" s="50"/>
    </row>
    <row r="19" spans="2:17" ht="28.5" customHeight="1" thickBot="1" x14ac:dyDescent="0.25">
      <c r="B19" s="50"/>
      <c r="C19" s="280"/>
      <c r="D19" s="35" t="s">
        <v>121</v>
      </c>
      <c r="E19" s="79" t="s">
        <v>3</v>
      </c>
      <c r="F19" s="271"/>
      <c r="G19" s="271"/>
      <c r="H19" s="271"/>
      <c r="I19" s="271"/>
      <c r="J19" s="271"/>
      <c r="K19" s="285"/>
      <c r="L19" s="50"/>
      <c r="M19" s="50"/>
      <c r="N19" s="50"/>
      <c r="O19" s="50"/>
      <c r="P19" s="50"/>
      <c r="Q19" s="50"/>
    </row>
    <row r="20" spans="2:17" ht="18.75" customHeight="1" thickBot="1" x14ac:dyDescent="0.25">
      <c r="B20" s="50"/>
      <c r="C20" s="280"/>
      <c r="D20" s="35" t="s">
        <v>121</v>
      </c>
      <c r="E20" s="79" t="s">
        <v>4</v>
      </c>
      <c r="F20" s="271"/>
      <c r="G20" s="271"/>
      <c r="H20" s="271"/>
      <c r="I20" s="271"/>
      <c r="J20" s="271"/>
      <c r="K20" s="285"/>
      <c r="L20" s="50"/>
      <c r="M20" s="50"/>
      <c r="N20" s="50"/>
      <c r="O20" s="50"/>
      <c r="P20" s="50"/>
      <c r="Q20" s="50"/>
    </row>
    <row r="21" spans="2:17" ht="18.75" customHeight="1" thickBot="1" x14ac:dyDescent="0.25">
      <c r="B21" s="50"/>
      <c r="C21" s="280"/>
      <c r="D21" s="35" t="s">
        <v>121</v>
      </c>
      <c r="E21" s="79" t="s">
        <v>87</v>
      </c>
      <c r="F21" s="286" t="s">
        <v>670</v>
      </c>
      <c r="G21" s="286"/>
      <c r="H21" s="286"/>
      <c r="I21" s="286"/>
      <c r="J21" s="286"/>
      <c r="K21" s="287"/>
      <c r="L21" s="50"/>
      <c r="M21" s="50"/>
      <c r="N21" s="50"/>
      <c r="O21" s="50"/>
      <c r="P21" s="50"/>
      <c r="Q21" s="50"/>
    </row>
    <row r="22" spans="2:17" ht="18.75" customHeight="1" thickBot="1" x14ac:dyDescent="0.25">
      <c r="B22" s="50"/>
      <c r="C22" s="284"/>
      <c r="D22" s="35" t="s">
        <v>121</v>
      </c>
      <c r="E22" s="80" t="s">
        <v>419</v>
      </c>
      <c r="F22" s="271"/>
      <c r="G22" s="271"/>
      <c r="H22" s="271"/>
      <c r="I22" s="271"/>
      <c r="J22" s="271"/>
      <c r="K22" s="285"/>
      <c r="L22" s="50"/>
      <c r="M22" s="50"/>
      <c r="N22" s="50"/>
      <c r="O22" s="50"/>
      <c r="P22" s="50"/>
      <c r="Q22" s="50"/>
    </row>
    <row r="23" spans="2:17" ht="18.75" customHeight="1" thickBot="1" x14ac:dyDescent="0.25">
      <c r="B23" s="50"/>
      <c r="C23" s="50"/>
      <c r="D23" s="50"/>
      <c r="E23" s="50"/>
      <c r="F23" s="50"/>
      <c r="G23" s="50"/>
      <c r="H23" s="50"/>
      <c r="I23" s="50"/>
      <c r="J23" s="50"/>
      <c r="K23" s="50"/>
      <c r="L23" s="50"/>
      <c r="M23" s="50"/>
      <c r="N23" s="50"/>
      <c r="O23" s="50"/>
      <c r="P23" s="50"/>
      <c r="Q23" s="50"/>
    </row>
    <row r="24" spans="2:17" ht="27.75" customHeight="1" thickBot="1" x14ac:dyDescent="0.25">
      <c r="B24" s="50"/>
      <c r="C24" s="282" t="s">
        <v>434</v>
      </c>
      <c r="D24" s="36" t="s">
        <v>121</v>
      </c>
      <c r="E24" s="79" t="s">
        <v>129</v>
      </c>
      <c r="F24" s="271"/>
      <c r="G24" s="272"/>
      <c r="H24" s="272"/>
      <c r="I24" s="272"/>
      <c r="J24" s="273"/>
      <c r="K24" s="274"/>
      <c r="L24" s="50"/>
      <c r="M24" s="50"/>
      <c r="N24" s="50"/>
      <c r="O24" s="50"/>
      <c r="P24" s="50"/>
      <c r="Q24" s="50"/>
    </row>
    <row r="25" spans="2:17" ht="18.75" customHeight="1" thickBot="1" x14ac:dyDescent="0.25">
      <c r="B25" s="50"/>
      <c r="C25" s="281"/>
      <c r="D25" s="35" t="s">
        <v>121</v>
      </c>
      <c r="E25" s="79" t="s">
        <v>374</v>
      </c>
      <c r="F25" s="271"/>
      <c r="G25" s="272"/>
      <c r="H25" s="272"/>
      <c r="I25" s="272"/>
      <c r="J25" s="273"/>
      <c r="K25" s="274"/>
      <c r="L25" s="50"/>
      <c r="M25" s="50"/>
      <c r="N25" s="50"/>
      <c r="O25" s="50"/>
      <c r="P25" s="50"/>
      <c r="Q25" s="50"/>
    </row>
    <row r="26" spans="2:17" ht="18.75" customHeight="1" thickBot="1" x14ac:dyDescent="0.25">
      <c r="B26" s="50"/>
      <c r="C26" s="305"/>
      <c r="D26" s="35"/>
      <c r="E26" s="75" t="s">
        <v>433</v>
      </c>
      <c r="F26" s="271"/>
      <c r="G26" s="272"/>
      <c r="H26" s="272"/>
      <c r="I26" s="272"/>
      <c r="J26" s="273"/>
      <c r="K26" s="274"/>
      <c r="L26" s="50"/>
      <c r="M26" s="50"/>
      <c r="N26" s="50"/>
      <c r="O26" s="50"/>
      <c r="P26" s="50"/>
      <c r="Q26" s="50"/>
    </row>
    <row r="27" spans="2:17" ht="18.75" customHeight="1" thickBot="1" x14ac:dyDescent="0.25">
      <c r="B27" s="50"/>
      <c r="C27" s="305"/>
      <c r="D27" s="35"/>
      <c r="E27" s="75" t="s">
        <v>130</v>
      </c>
      <c r="F27" s="246"/>
      <c r="G27" s="247"/>
      <c r="H27" s="247"/>
      <c r="I27" s="247"/>
      <c r="J27" s="247"/>
      <c r="K27" s="248"/>
      <c r="L27" s="50"/>
      <c r="M27" s="50"/>
      <c r="N27" s="50"/>
      <c r="O27" s="50"/>
      <c r="P27" s="50"/>
      <c r="Q27" s="50"/>
    </row>
    <row r="28" spans="2:17" ht="18.75" customHeight="1" thickBot="1" x14ac:dyDescent="0.25">
      <c r="B28" s="50"/>
      <c r="C28" s="306"/>
      <c r="D28" s="36" t="s">
        <v>121</v>
      </c>
      <c r="E28" s="75" t="s">
        <v>551</v>
      </c>
      <c r="F28" s="277"/>
      <c r="G28" s="278"/>
      <c r="H28" s="278"/>
      <c r="I28" s="278"/>
      <c r="J28" s="278"/>
      <c r="K28" s="279"/>
      <c r="L28" s="50"/>
      <c r="M28" s="50"/>
      <c r="N28" s="50"/>
      <c r="O28" s="50"/>
      <c r="P28" s="50"/>
      <c r="Q28" s="50"/>
    </row>
    <row r="29" spans="2:17" ht="18.75" customHeight="1" x14ac:dyDescent="0.2">
      <c r="B29" s="50"/>
      <c r="C29" s="50"/>
      <c r="D29" s="50"/>
      <c r="E29" s="50"/>
      <c r="F29" s="50"/>
      <c r="G29" s="50"/>
      <c r="H29" s="50"/>
      <c r="I29" s="50"/>
      <c r="J29" s="50"/>
      <c r="K29" s="50"/>
      <c r="L29" s="50"/>
      <c r="M29" s="50"/>
      <c r="N29" s="50"/>
      <c r="O29" s="50"/>
      <c r="P29" s="50"/>
      <c r="Q29" s="50"/>
    </row>
    <row r="30" spans="2:17" ht="79.5" customHeight="1" x14ac:dyDescent="0.2">
      <c r="B30" s="50"/>
      <c r="C30" s="304" t="s">
        <v>674</v>
      </c>
      <c r="D30" s="304"/>
      <c r="E30" s="304"/>
      <c r="F30" s="304"/>
      <c r="G30" s="304"/>
      <c r="H30" s="304"/>
      <c r="I30" s="304"/>
      <c r="J30" s="304"/>
      <c r="K30" s="304"/>
      <c r="L30" s="50"/>
      <c r="M30" s="50"/>
      <c r="N30" s="50"/>
      <c r="O30" s="50"/>
      <c r="P30" s="50"/>
      <c r="Q30" s="50"/>
    </row>
    <row r="31" spans="2:17" ht="18.75" customHeight="1" thickBot="1" x14ac:dyDescent="0.25">
      <c r="B31" s="50"/>
      <c r="C31" s="50"/>
      <c r="D31" s="50"/>
      <c r="E31" s="50"/>
      <c r="F31" s="50"/>
      <c r="G31" s="50"/>
      <c r="H31" s="50"/>
      <c r="I31" s="50"/>
      <c r="J31" s="50"/>
      <c r="K31" s="50"/>
      <c r="L31" s="50"/>
      <c r="M31" s="50"/>
      <c r="N31" s="50"/>
      <c r="O31" s="50"/>
      <c r="P31" s="50"/>
      <c r="Q31" s="50"/>
    </row>
    <row r="32" spans="2:17" ht="39.75" customHeight="1" thickBot="1" x14ac:dyDescent="0.25">
      <c r="B32" s="50"/>
      <c r="C32" s="240" t="s">
        <v>415</v>
      </c>
      <c r="D32" s="36" t="s">
        <v>121</v>
      </c>
      <c r="E32" s="88" t="s">
        <v>223</v>
      </c>
      <c r="F32" s="310" t="s">
        <v>246</v>
      </c>
      <c r="G32" s="311"/>
      <c r="H32" s="310" t="s">
        <v>437</v>
      </c>
      <c r="I32" s="311"/>
      <c r="J32" s="310" t="s">
        <v>583</v>
      </c>
      <c r="K32" s="311"/>
      <c r="L32" s="88" t="s">
        <v>373</v>
      </c>
      <c r="M32" s="88" t="s">
        <v>626</v>
      </c>
      <c r="N32" s="105" t="s">
        <v>620</v>
      </c>
      <c r="O32" s="127" t="s">
        <v>715</v>
      </c>
      <c r="P32" s="127" t="s">
        <v>749</v>
      </c>
      <c r="Q32" s="50"/>
    </row>
    <row r="33" spans="2:17" ht="18.75" customHeight="1" x14ac:dyDescent="0.2">
      <c r="B33" s="50"/>
      <c r="C33" s="309"/>
      <c r="D33" s="205">
        <v>1</v>
      </c>
      <c r="E33" s="268"/>
      <c r="F33" s="220"/>
      <c r="G33" s="221"/>
      <c r="H33" s="226" t="s">
        <v>694</v>
      </c>
      <c r="I33" s="227"/>
      <c r="J33" s="265"/>
      <c r="K33" s="266"/>
      <c r="L33" s="87"/>
      <c r="M33" s="202" t="s">
        <v>665</v>
      </c>
      <c r="N33" s="109"/>
      <c r="O33" s="134" t="str">
        <f>IF(M33="No","Part1","Part2")</f>
        <v>Part2</v>
      </c>
      <c r="P33" s="137"/>
      <c r="Q33" s="50"/>
    </row>
    <row r="34" spans="2:17" ht="18.75" customHeight="1" x14ac:dyDescent="0.2">
      <c r="B34" s="50"/>
      <c r="C34" s="281"/>
      <c r="D34" s="206"/>
      <c r="E34" s="263"/>
      <c r="F34" s="222"/>
      <c r="G34" s="223"/>
      <c r="H34" s="212"/>
      <c r="I34" s="213"/>
      <c r="J34" s="208"/>
      <c r="K34" s="209"/>
      <c r="L34" s="94"/>
      <c r="M34" s="203"/>
      <c r="N34" s="110"/>
      <c r="O34" s="135"/>
      <c r="P34" s="312"/>
      <c r="Q34" s="50"/>
    </row>
    <row r="35" spans="2:17" ht="18.75" customHeight="1" thickBot="1" x14ac:dyDescent="0.25">
      <c r="B35" s="50"/>
      <c r="C35" s="281"/>
      <c r="D35" s="207"/>
      <c r="E35" s="264"/>
      <c r="F35" s="224"/>
      <c r="G35" s="225"/>
      <c r="H35" s="214"/>
      <c r="I35" s="215"/>
      <c r="J35" s="208"/>
      <c r="K35" s="209"/>
      <c r="L35" s="94"/>
      <c r="M35" s="204"/>
      <c r="N35" s="111"/>
      <c r="O35" s="136"/>
      <c r="P35" s="313"/>
      <c r="Q35" s="50"/>
    </row>
    <row r="36" spans="2:17" ht="18.75" customHeight="1" x14ac:dyDescent="0.2">
      <c r="B36" s="50"/>
      <c r="C36" s="281"/>
      <c r="D36" s="205">
        <v>2</v>
      </c>
      <c r="E36" s="262"/>
      <c r="F36" s="228"/>
      <c r="G36" s="229"/>
      <c r="H36" s="210" t="s">
        <v>694</v>
      </c>
      <c r="I36" s="211"/>
      <c r="J36" s="236"/>
      <c r="K36" s="237"/>
      <c r="L36" s="94"/>
      <c r="M36" s="202" t="s">
        <v>665</v>
      </c>
      <c r="N36" s="110"/>
      <c r="O36" s="134" t="str">
        <f t="shared" ref="O36" si="0">IF(M36="No","Part1","Part2")</f>
        <v>Part2</v>
      </c>
      <c r="P36" s="137"/>
      <c r="Q36" s="50"/>
    </row>
    <row r="37" spans="2:17" ht="18.75" customHeight="1" x14ac:dyDescent="0.2">
      <c r="B37" s="50"/>
      <c r="C37" s="281"/>
      <c r="D37" s="206"/>
      <c r="E37" s="263"/>
      <c r="F37" s="222"/>
      <c r="G37" s="223"/>
      <c r="H37" s="212"/>
      <c r="I37" s="213"/>
      <c r="J37" s="236"/>
      <c r="K37" s="237"/>
      <c r="L37" s="94"/>
      <c r="M37" s="203"/>
      <c r="N37" s="110"/>
      <c r="O37" s="135"/>
      <c r="P37" s="138"/>
      <c r="Q37" s="50"/>
    </row>
    <row r="38" spans="2:17" ht="18.75" customHeight="1" thickBot="1" x14ac:dyDescent="0.25">
      <c r="B38" s="50"/>
      <c r="C38" s="281"/>
      <c r="D38" s="207"/>
      <c r="E38" s="264"/>
      <c r="F38" s="224"/>
      <c r="G38" s="225"/>
      <c r="H38" s="214"/>
      <c r="I38" s="215"/>
      <c r="J38" s="236"/>
      <c r="K38" s="237"/>
      <c r="L38" s="94"/>
      <c r="M38" s="204"/>
      <c r="N38" s="111"/>
      <c r="O38" s="136"/>
      <c r="P38" s="139"/>
      <c r="Q38" s="50"/>
    </row>
    <row r="39" spans="2:17" ht="18.75" customHeight="1" x14ac:dyDescent="0.2">
      <c r="B39" s="50"/>
      <c r="C39" s="281"/>
      <c r="D39" s="205">
        <v>3</v>
      </c>
      <c r="E39" s="262"/>
      <c r="F39" s="228"/>
      <c r="G39" s="229"/>
      <c r="H39" s="210" t="s">
        <v>694</v>
      </c>
      <c r="I39" s="211"/>
      <c r="J39" s="236"/>
      <c r="K39" s="237"/>
      <c r="L39" s="94"/>
      <c r="M39" s="202" t="s">
        <v>665</v>
      </c>
      <c r="N39" s="110"/>
      <c r="O39" s="134" t="str">
        <f t="shared" ref="O39" si="1">IF(M39="No","Part1","Part2")</f>
        <v>Part2</v>
      </c>
      <c r="P39" s="137"/>
      <c r="Q39" s="50"/>
    </row>
    <row r="40" spans="2:17" ht="18.75" customHeight="1" x14ac:dyDescent="0.2">
      <c r="B40" s="50"/>
      <c r="C40" s="281"/>
      <c r="D40" s="206"/>
      <c r="E40" s="263"/>
      <c r="F40" s="222"/>
      <c r="G40" s="223"/>
      <c r="H40" s="212"/>
      <c r="I40" s="213"/>
      <c r="J40" s="236"/>
      <c r="K40" s="237"/>
      <c r="L40" s="94"/>
      <c r="M40" s="203"/>
      <c r="N40" s="110"/>
      <c r="O40" s="135"/>
      <c r="P40" s="138"/>
      <c r="Q40" s="50"/>
    </row>
    <row r="41" spans="2:17" ht="18.75" customHeight="1" thickBot="1" x14ac:dyDescent="0.25">
      <c r="B41" s="50"/>
      <c r="C41" s="281"/>
      <c r="D41" s="207"/>
      <c r="E41" s="264"/>
      <c r="F41" s="224"/>
      <c r="G41" s="225"/>
      <c r="H41" s="214"/>
      <c r="I41" s="215"/>
      <c r="J41" s="236"/>
      <c r="K41" s="237"/>
      <c r="L41" s="94"/>
      <c r="M41" s="204"/>
      <c r="N41" s="111"/>
      <c r="O41" s="136"/>
      <c r="P41" s="139"/>
      <c r="Q41" s="50"/>
    </row>
    <row r="42" spans="2:17" ht="18.75" customHeight="1" x14ac:dyDescent="0.2">
      <c r="B42" s="50"/>
      <c r="C42" s="281"/>
      <c r="D42" s="205">
        <v>4</v>
      </c>
      <c r="E42" s="262"/>
      <c r="F42" s="228"/>
      <c r="G42" s="229"/>
      <c r="H42" s="210" t="s">
        <v>694</v>
      </c>
      <c r="I42" s="211"/>
      <c r="J42" s="208"/>
      <c r="K42" s="209"/>
      <c r="L42" s="68"/>
      <c r="M42" s="202" t="s">
        <v>665</v>
      </c>
      <c r="N42" s="110"/>
      <c r="O42" s="134" t="str">
        <f t="shared" ref="O42" si="2">IF(M42="No","Part1","Part2")</f>
        <v>Part2</v>
      </c>
      <c r="P42" s="137"/>
      <c r="Q42" s="50"/>
    </row>
    <row r="43" spans="2:17" ht="18.75" customHeight="1" x14ac:dyDescent="0.2">
      <c r="B43" s="50"/>
      <c r="C43" s="281"/>
      <c r="D43" s="206"/>
      <c r="E43" s="263"/>
      <c r="F43" s="222"/>
      <c r="G43" s="223"/>
      <c r="H43" s="212"/>
      <c r="I43" s="213"/>
      <c r="J43" s="208"/>
      <c r="K43" s="209"/>
      <c r="L43" s="68"/>
      <c r="M43" s="203"/>
      <c r="N43" s="110"/>
      <c r="O43" s="135"/>
      <c r="P43" s="138"/>
      <c r="Q43" s="50"/>
    </row>
    <row r="44" spans="2:17" ht="18.75" customHeight="1" thickBot="1" x14ac:dyDescent="0.25">
      <c r="B44" s="50"/>
      <c r="C44" s="281"/>
      <c r="D44" s="207"/>
      <c r="E44" s="264"/>
      <c r="F44" s="224"/>
      <c r="G44" s="225"/>
      <c r="H44" s="214"/>
      <c r="I44" s="215"/>
      <c r="J44" s="208"/>
      <c r="K44" s="209"/>
      <c r="L44" s="68"/>
      <c r="M44" s="204"/>
      <c r="N44" s="111"/>
      <c r="O44" s="136"/>
      <c r="P44" s="139"/>
      <c r="Q44" s="50"/>
    </row>
    <row r="45" spans="2:17" ht="18.75" customHeight="1" x14ac:dyDescent="0.2">
      <c r="B45" s="50"/>
      <c r="C45" s="281"/>
      <c r="D45" s="205">
        <v>5</v>
      </c>
      <c r="E45" s="262"/>
      <c r="F45" s="228"/>
      <c r="G45" s="229"/>
      <c r="H45" s="210" t="s">
        <v>694</v>
      </c>
      <c r="I45" s="211"/>
      <c r="J45" s="208"/>
      <c r="K45" s="209"/>
      <c r="L45" s="68"/>
      <c r="M45" s="202" t="s">
        <v>665</v>
      </c>
      <c r="N45" s="110"/>
      <c r="O45" s="134" t="str">
        <f t="shared" ref="O45" si="3">IF(M45="No","Part1","Part2")</f>
        <v>Part2</v>
      </c>
      <c r="P45" s="137"/>
      <c r="Q45" s="50"/>
    </row>
    <row r="46" spans="2:17" ht="18.75" customHeight="1" x14ac:dyDescent="0.2">
      <c r="B46" s="50"/>
      <c r="C46" s="281"/>
      <c r="D46" s="206"/>
      <c r="E46" s="263"/>
      <c r="F46" s="222"/>
      <c r="G46" s="223"/>
      <c r="H46" s="212"/>
      <c r="I46" s="213"/>
      <c r="J46" s="208"/>
      <c r="K46" s="209"/>
      <c r="L46" s="68"/>
      <c r="M46" s="203"/>
      <c r="N46" s="110"/>
      <c r="O46" s="135"/>
      <c r="P46" s="138"/>
      <c r="Q46" s="50"/>
    </row>
    <row r="47" spans="2:17" ht="18.75" customHeight="1" thickBot="1" x14ac:dyDescent="0.25">
      <c r="B47" s="50"/>
      <c r="C47" s="281"/>
      <c r="D47" s="207"/>
      <c r="E47" s="264"/>
      <c r="F47" s="224"/>
      <c r="G47" s="225"/>
      <c r="H47" s="214"/>
      <c r="I47" s="215"/>
      <c r="J47" s="208"/>
      <c r="K47" s="209"/>
      <c r="L47" s="68"/>
      <c r="M47" s="204"/>
      <c r="N47" s="111"/>
      <c r="O47" s="136"/>
      <c r="P47" s="139"/>
      <c r="Q47" s="50"/>
    </row>
    <row r="48" spans="2:17" ht="18.75" customHeight="1" x14ac:dyDescent="0.2">
      <c r="B48" s="50"/>
      <c r="C48" s="281"/>
      <c r="D48" s="205">
        <v>6</v>
      </c>
      <c r="E48" s="262"/>
      <c r="F48" s="228"/>
      <c r="G48" s="229"/>
      <c r="H48" s="210" t="s">
        <v>694</v>
      </c>
      <c r="I48" s="211"/>
      <c r="J48" s="208"/>
      <c r="K48" s="209"/>
      <c r="L48" s="68"/>
      <c r="M48" s="202" t="s">
        <v>665</v>
      </c>
      <c r="N48" s="110"/>
      <c r="O48" s="134" t="str">
        <f t="shared" ref="O48" si="4">IF(M48="No","Part1","Part2")</f>
        <v>Part2</v>
      </c>
      <c r="P48" s="137"/>
      <c r="Q48" s="50"/>
    </row>
    <row r="49" spans="2:17" ht="18.75" customHeight="1" x14ac:dyDescent="0.2">
      <c r="B49" s="50"/>
      <c r="C49" s="281"/>
      <c r="D49" s="206"/>
      <c r="E49" s="263"/>
      <c r="F49" s="222"/>
      <c r="G49" s="223"/>
      <c r="H49" s="212"/>
      <c r="I49" s="213"/>
      <c r="J49" s="208"/>
      <c r="K49" s="209"/>
      <c r="L49" s="68"/>
      <c r="M49" s="203"/>
      <c r="N49" s="110"/>
      <c r="O49" s="135"/>
      <c r="P49" s="138"/>
      <c r="Q49" s="50"/>
    </row>
    <row r="50" spans="2:17" ht="18.75" customHeight="1" thickBot="1" x14ac:dyDescent="0.25">
      <c r="B50" s="50"/>
      <c r="C50" s="281"/>
      <c r="D50" s="207"/>
      <c r="E50" s="264"/>
      <c r="F50" s="224"/>
      <c r="G50" s="225"/>
      <c r="H50" s="214"/>
      <c r="I50" s="215"/>
      <c r="J50" s="208"/>
      <c r="K50" s="209"/>
      <c r="L50" s="68"/>
      <c r="M50" s="204"/>
      <c r="N50" s="111"/>
      <c r="O50" s="136"/>
      <c r="P50" s="139"/>
      <c r="Q50" s="50"/>
    </row>
    <row r="51" spans="2:17" ht="18.75" customHeight="1" x14ac:dyDescent="0.2">
      <c r="B51" s="50"/>
      <c r="C51" s="281"/>
      <c r="D51" s="205">
        <v>7</v>
      </c>
      <c r="E51" s="262"/>
      <c r="F51" s="228"/>
      <c r="G51" s="229"/>
      <c r="H51" s="210" t="s">
        <v>694</v>
      </c>
      <c r="I51" s="211"/>
      <c r="J51" s="208"/>
      <c r="K51" s="209"/>
      <c r="L51" s="68"/>
      <c r="M51" s="202" t="s">
        <v>665</v>
      </c>
      <c r="N51" s="110"/>
      <c r="O51" s="134" t="str">
        <f t="shared" ref="O51" si="5">IF(M51="No","Part1","Part2")</f>
        <v>Part2</v>
      </c>
      <c r="P51" s="137"/>
      <c r="Q51" s="50"/>
    </row>
    <row r="52" spans="2:17" ht="18.75" customHeight="1" x14ac:dyDescent="0.2">
      <c r="B52" s="50"/>
      <c r="C52" s="281"/>
      <c r="D52" s="206"/>
      <c r="E52" s="263"/>
      <c r="F52" s="222"/>
      <c r="G52" s="223"/>
      <c r="H52" s="212"/>
      <c r="I52" s="213"/>
      <c r="J52" s="208"/>
      <c r="K52" s="209"/>
      <c r="L52" s="68"/>
      <c r="M52" s="203"/>
      <c r="N52" s="110"/>
      <c r="O52" s="135"/>
      <c r="P52" s="138"/>
      <c r="Q52" s="50"/>
    </row>
    <row r="53" spans="2:17" ht="18.75" customHeight="1" thickBot="1" x14ac:dyDescent="0.25">
      <c r="B53" s="50"/>
      <c r="C53" s="281"/>
      <c r="D53" s="207"/>
      <c r="E53" s="264"/>
      <c r="F53" s="224"/>
      <c r="G53" s="225"/>
      <c r="H53" s="214"/>
      <c r="I53" s="215"/>
      <c r="J53" s="208"/>
      <c r="K53" s="209"/>
      <c r="L53" s="68"/>
      <c r="M53" s="204"/>
      <c r="N53" s="111"/>
      <c r="O53" s="136"/>
      <c r="P53" s="139"/>
      <c r="Q53" s="50"/>
    </row>
    <row r="54" spans="2:17" ht="18.75" customHeight="1" x14ac:dyDescent="0.2">
      <c r="B54" s="50"/>
      <c r="C54" s="281"/>
      <c r="D54" s="205">
        <v>8</v>
      </c>
      <c r="E54" s="262"/>
      <c r="F54" s="228"/>
      <c r="G54" s="229"/>
      <c r="H54" s="210" t="s">
        <v>694</v>
      </c>
      <c r="I54" s="211"/>
      <c r="J54" s="208"/>
      <c r="K54" s="209"/>
      <c r="L54" s="68"/>
      <c r="M54" s="202" t="s">
        <v>665</v>
      </c>
      <c r="N54" s="110"/>
      <c r="O54" s="134" t="str">
        <f t="shared" ref="O54" si="6">IF(M54="No","Part1","Part2")</f>
        <v>Part2</v>
      </c>
      <c r="P54" s="137"/>
      <c r="Q54" s="50"/>
    </row>
    <row r="55" spans="2:17" ht="18.75" customHeight="1" x14ac:dyDescent="0.2">
      <c r="B55" s="50"/>
      <c r="C55" s="281"/>
      <c r="D55" s="206"/>
      <c r="E55" s="263"/>
      <c r="F55" s="222"/>
      <c r="G55" s="223"/>
      <c r="H55" s="212"/>
      <c r="I55" s="213"/>
      <c r="J55" s="208"/>
      <c r="K55" s="209"/>
      <c r="L55" s="68"/>
      <c r="M55" s="203"/>
      <c r="N55" s="110"/>
      <c r="O55" s="135"/>
      <c r="P55" s="138"/>
      <c r="Q55" s="50"/>
    </row>
    <row r="56" spans="2:17" ht="18.75" customHeight="1" thickBot="1" x14ac:dyDescent="0.25">
      <c r="B56" s="50"/>
      <c r="C56" s="281"/>
      <c r="D56" s="207"/>
      <c r="E56" s="264"/>
      <c r="F56" s="224"/>
      <c r="G56" s="225"/>
      <c r="H56" s="214"/>
      <c r="I56" s="215"/>
      <c r="J56" s="208"/>
      <c r="K56" s="209"/>
      <c r="L56" s="68"/>
      <c r="M56" s="204"/>
      <c r="N56" s="111"/>
      <c r="O56" s="136"/>
      <c r="P56" s="139"/>
      <c r="Q56" s="50"/>
    </row>
    <row r="57" spans="2:17" ht="18.75" customHeight="1" x14ac:dyDescent="0.2">
      <c r="B57" s="50"/>
      <c r="C57" s="281"/>
      <c r="D57" s="205">
        <v>9</v>
      </c>
      <c r="E57" s="262"/>
      <c r="F57" s="228"/>
      <c r="G57" s="229"/>
      <c r="H57" s="210" t="s">
        <v>694</v>
      </c>
      <c r="I57" s="211"/>
      <c r="J57" s="208"/>
      <c r="K57" s="209"/>
      <c r="L57" s="68"/>
      <c r="M57" s="202" t="s">
        <v>665</v>
      </c>
      <c r="N57" s="110"/>
      <c r="O57" s="134" t="str">
        <f t="shared" ref="O57" si="7">IF(M57="No","Part1","Part2")</f>
        <v>Part2</v>
      </c>
      <c r="P57" s="137"/>
      <c r="Q57" s="50"/>
    </row>
    <row r="58" spans="2:17" ht="18.75" customHeight="1" x14ac:dyDescent="0.2">
      <c r="B58" s="50"/>
      <c r="C58" s="281"/>
      <c r="D58" s="206"/>
      <c r="E58" s="263"/>
      <c r="F58" s="222"/>
      <c r="G58" s="223"/>
      <c r="H58" s="212"/>
      <c r="I58" s="213"/>
      <c r="J58" s="208"/>
      <c r="K58" s="209"/>
      <c r="L58" s="68"/>
      <c r="M58" s="203"/>
      <c r="N58" s="110"/>
      <c r="O58" s="135"/>
      <c r="P58" s="138"/>
      <c r="Q58" s="50"/>
    </row>
    <row r="59" spans="2:17" ht="18.75" customHeight="1" thickBot="1" x14ac:dyDescent="0.25">
      <c r="B59" s="50"/>
      <c r="C59" s="281"/>
      <c r="D59" s="207"/>
      <c r="E59" s="264"/>
      <c r="F59" s="224"/>
      <c r="G59" s="225"/>
      <c r="H59" s="214"/>
      <c r="I59" s="215"/>
      <c r="J59" s="208"/>
      <c r="K59" s="209"/>
      <c r="L59" s="68"/>
      <c r="M59" s="204"/>
      <c r="N59" s="111"/>
      <c r="O59" s="136"/>
      <c r="P59" s="139"/>
      <c r="Q59" s="50"/>
    </row>
    <row r="60" spans="2:17" ht="18.75" customHeight="1" x14ac:dyDescent="0.2">
      <c r="B60" s="50"/>
      <c r="C60" s="281"/>
      <c r="D60" s="205">
        <v>10</v>
      </c>
      <c r="E60" s="262"/>
      <c r="F60" s="228"/>
      <c r="G60" s="229"/>
      <c r="H60" s="210" t="s">
        <v>694</v>
      </c>
      <c r="I60" s="216"/>
      <c r="J60" s="208"/>
      <c r="K60" s="209"/>
      <c r="L60" s="68"/>
      <c r="M60" s="202" t="s">
        <v>665</v>
      </c>
      <c r="N60" s="110"/>
      <c r="O60" s="134" t="str">
        <f t="shared" ref="O60" si="8">IF(M60="No","Part1","Part2")</f>
        <v>Part2</v>
      </c>
      <c r="P60" s="137"/>
      <c r="Q60" s="50"/>
    </row>
    <row r="61" spans="2:17" ht="18.75" customHeight="1" x14ac:dyDescent="0.2">
      <c r="B61" s="50"/>
      <c r="C61" s="281"/>
      <c r="D61" s="206"/>
      <c r="E61" s="263"/>
      <c r="F61" s="222"/>
      <c r="G61" s="223"/>
      <c r="H61" s="212"/>
      <c r="I61" s="213"/>
      <c r="J61" s="208"/>
      <c r="K61" s="209"/>
      <c r="L61" s="68"/>
      <c r="M61" s="203"/>
      <c r="N61" s="110"/>
      <c r="O61" s="135"/>
      <c r="P61" s="138"/>
      <c r="Q61" s="50"/>
    </row>
    <row r="62" spans="2:17" ht="18.75" customHeight="1" thickBot="1" x14ac:dyDescent="0.25">
      <c r="B62" s="50"/>
      <c r="C62" s="283"/>
      <c r="D62" s="207"/>
      <c r="E62" s="264"/>
      <c r="F62" s="224"/>
      <c r="G62" s="225"/>
      <c r="H62" s="214"/>
      <c r="I62" s="215"/>
      <c r="J62" s="208"/>
      <c r="K62" s="209"/>
      <c r="L62" s="68"/>
      <c r="M62" s="204"/>
      <c r="N62" s="111"/>
      <c r="O62" s="136"/>
      <c r="P62" s="140"/>
      <c r="Q62" s="50"/>
    </row>
    <row r="63" spans="2:17" ht="8.25" customHeight="1" x14ac:dyDescent="0.2">
      <c r="B63" s="50"/>
      <c r="C63" s="50"/>
      <c r="D63" s="50"/>
      <c r="E63" s="104"/>
      <c r="F63" s="50"/>
      <c r="G63" s="50"/>
      <c r="H63" s="50"/>
      <c r="I63" s="50"/>
      <c r="J63" s="50"/>
      <c r="K63" s="50"/>
      <c r="L63" s="50"/>
      <c r="M63" s="50"/>
      <c r="N63" s="50"/>
      <c r="O63" s="50"/>
      <c r="P63" s="50"/>
      <c r="Q63" s="50"/>
    </row>
    <row r="64" spans="2:17" ht="8.25" customHeight="1" x14ac:dyDescent="0.2">
      <c r="B64" s="50"/>
      <c r="C64" s="50"/>
      <c r="D64" s="50"/>
      <c r="E64" s="50"/>
      <c r="F64" s="50"/>
      <c r="G64" s="50"/>
      <c r="H64" s="50"/>
      <c r="I64" s="50"/>
      <c r="J64" s="50"/>
      <c r="K64" s="50"/>
      <c r="L64" s="307" t="s">
        <v>484</v>
      </c>
      <c r="M64" s="50"/>
      <c r="N64" s="50"/>
      <c r="O64" s="50"/>
      <c r="P64" s="50"/>
      <c r="Q64" s="50"/>
    </row>
    <row r="65" spans="1:19" ht="8.25" customHeight="1" thickBot="1" x14ac:dyDescent="0.25">
      <c r="B65" s="50"/>
      <c r="C65" s="50"/>
      <c r="D65" s="50"/>
      <c r="E65" s="50"/>
      <c r="F65" s="50"/>
      <c r="G65" s="50"/>
      <c r="H65" s="50"/>
      <c r="I65" s="50"/>
      <c r="J65" s="50"/>
      <c r="K65" s="50"/>
      <c r="L65" s="308"/>
      <c r="M65" s="50"/>
      <c r="N65" s="50"/>
      <c r="O65" s="50"/>
      <c r="P65" s="50"/>
      <c r="Q65" s="50"/>
    </row>
    <row r="66" spans="1:19" ht="18.75" customHeight="1" thickBot="1" x14ac:dyDescent="0.25">
      <c r="B66" s="50"/>
      <c r="C66" s="50"/>
      <c r="D66" s="50"/>
      <c r="E66" s="90" t="s">
        <v>5</v>
      </c>
      <c r="F66" s="238" t="s">
        <v>127</v>
      </c>
      <c r="G66" s="238"/>
      <c r="H66" s="238"/>
      <c r="I66" s="238"/>
      <c r="J66" s="238"/>
      <c r="K66" s="239"/>
      <c r="L66" s="50"/>
      <c r="M66" s="50"/>
      <c r="N66" s="50"/>
      <c r="O66" s="50"/>
      <c r="P66" s="50"/>
      <c r="Q66" s="50"/>
    </row>
    <row r="67" spans="1:19" ht="37.5" customHeight="1" x14ac:dyDescent="0.2">
      <c r="B67" s="50"/>
      <c r="C67" s="240" t="s">
        <v>416</v>
      </c>
      <c r="D67" s="242" t="s">
        <v>121</v>
      </c>
      <c r="E67" s="97" t="s">
        <v>623</v>
      </c>
      <c r="F67" s="170" t="s">
        <v>671</v>
      </c>
      <c r="G67" s="170"/>
      <c r="H67" s="170"/>
      <c r="I67" s="170"/>
      <c r="J67" s="170"/>
      <c r="K67" s="171"/>
      <c r="L67" s="50"/>
      <c r="M67" s="50"/>
      <c r="N67" s="50"/>
      <c r="O67" s="50"/>
      <c r="P67" s="50"/>
      <c r="Q67" s="50"/>
    </row>
    <row r="68" spans="1:19" ht="28.5" customHeight="1" thickBot="1" x14ac:dyDescent="0.25">
      <c r="B68" s="50"/>
      <c r="C68" s="241"/>
      <c r="D68" s="243"/>
      <c r="E68" s="98" t="str">
        <f>IF(F67="Not known/not applicable","Provide further details ----&gt;",IF(F67="Other activity (not otherwise specified in the list)","Describe the nature of your activity  ----&gt;","-"))</f>
        <v>-</v>
      </c>
      <c r="F68" s="172"/>
      <c r="G68" s="244"/>
      <c r="H68" s="244"/>
      <c r="I68" s="244"/>
      <c r="J68" s="244"/>
      <c r="K68" s="245"/>
      <c r="L68" s="50"/>
      <c r="M68" s="50"/>
      <c r="N68" s="50"/>
      <c r="O68" s="50"/>
      <c r="P68" s="50"/>
      <c r="Q68" s="50"/>
    </row>
    <row r="69" spans="1:19" ht="37.5" customHeight="1" thickBot="1" x14ac:dyDescent="0.25">
      <c r="B69" s="50"/>
      <c r="C69" s="52" t="s">
        <v>385</v>
      </c>
      <c r="D69" s="36" t="s">
        <v>121</v>
      </c>
      <c r="E69" s="78" t="s">
        <v>155</v>
      </c>
      <c r="F69" s="161" t="s">
        <v>669</v>
      </c>
      <c r="G69" s="161"/>
      <c r="H69" s="161"/>
      <c r="I69" s="161"/>
      <c r="J69" s="162"/>
      <c r="K69" s="163"/>
      <c r="L69" s="50"/>
      <c r="M69" s="50"/>
      <c r="N69" s="50"/>
      <c r="O69" s="50"/>
      <c r="P69" s="50"/>
      <c r="Q69" s="50"/>
    </row>
    <row r="70" spans="1:19" ht="8.25" customHeight="1" thickBot="1" x14ac:dyDescent="0.25">
      <c r="B70" s="42"/>
      <c r="C70" s="45"/>
      <c r="D70" s="47"/>
      <c r="E70" s="50"/>
      <c r="F70" s="46"/>
      <c r="G70" s="50"/>
      <c r="H70" s="46"/>
      <c r="I70" s="50"/>
      <c r="J70" s="45"/>
      <c r="K70" s="50"/>
      <c r="L70" s="50"/>
      <c r="M70" s="50"/>
      <c r="N70" s="50"/>
      <c r="O70" s="50"/>
      <c r="P70" s="50"/>
      <c r="Q70" s="50"/>
    </row>
    <row r="71" spans="1:19" ht="18.75" customHeight="1" thickBot="1" x14ac:dyDescent="0.25">
      <c r="B71" s="50"/>
      <c r="C71" s="45"/>
      <c r="D71" s="47"/>
      <c r="E71" s="90" t="s">
        <v>450</v>
      </c>
      <c r="F71" s="238" t="s">
        <v>127</v>
      </c>
      <c r="G71" s="238"/>
      <c r="H71" s="238"/>
      <c r="I71" s="238"/>
      <c r="J71" s="238"/>
      <c r="K71" s="239"/>
      <c r="L71" s="50"/>
      <c r="M71" s="50"/>
      <c r="N71" s="50"/>
      <c r="O71" s="50"/>
      <c r="P71" s="50"/>
      <c r="Q71" s="50"/>
    </row>
    <row r="72" spans="1:19" ht="78.95" customHeight="1" thickBot="1" x14ac:dyDescent="0.25">
      <c r="B72" s="50"/>
      <c r="C72" s="314" t="s">
        <v>475</v>
      </c>
      <c r="D72" s="36"/>
      <c r="E72" s="89" t="s">
        <v>584</v>
      </c>
      <c r="F72" s="233"/>
      <c r="G72" s="233"/>
      <c r="H72" s="233"/>
      <c r="I72" s="233"/>
      <c r="J72" s="234"/>
      <c r="K72" s="235"/>
      <c r="L72" s="50"/>
      <c r="M72" s="50"/>
      <c r="N72" s="50"/>
      <c r="O72" s="50"/>
      <c r="P72" s="50"/>
      <c r="Q72" s="50"/>
    </row>
    <row r="73" spans="1:19" ht="78.95" customHeight="1" thickBot="1" x14ac:dyDescent="0.25">
      <c r="B73" s="50"/>
      <c r="C73" s="315"/>
      <c r="D73" s="35"/>
      <c r="E73" s="74" t="s">
        <v>720</v>
      </c>
      <c r="F73" s="249"/>
      <c r="G73" s="250"/>
      <c r="H73" s="250"/>
      <c r="I73" s="250"/>
      <c r="J73" s="250"/>
      <c r="K73" s="251"/>
      <c r="L73" s="50"/>
      <c r="M73" s="50"/>
      <c r="N73" s="50"/>
      <c r="O73" s="50"/>
      <c r="P73" s="50"/>
      <c r="Q73" s="50"/>
    </row>
    <row r="74" spans="1:19" s="16" customFormat="1" ht="78.95" customHeight="1" thickBot="1" x14ac:dyDescent="0.25">
      <c r="A74" s="15"/>
      <c r="B74" s="50"/>
      <c r="C74" s="315"/>
      <c r="D74" s="35"/>
      <c r="E74" s="75" t="s">
        <v>444</v>
      </c>
      <c r="F74" s="249"/>
      <c r="G74" s="249"/>
      <c r="H74" s="249"/>
      <c r="I74" s="249"/>
      <c r="J74" s="142"/>
      <c r="K74" s="143"/>
      <c r="L74" s="50"/>
      <c r="M74" s="50"/>
      <c r="N74" s="50"/>
      <c r="O74" s="50"/>
      <c r="P74" s="50"/>
      <c r="Q74" s="50"/>
    </row>
    <row r="75" spans="1:19" s="16" customFormat="1" ht="67.5" customHeight="1" thickBot="1" x14ac:dyDescent="0.25">
      <c r="A75" s="15"/>
      <c r="B75" s="50"/>
      <c r="C75" s="315"/>
      <c r="D75" s="38"/>
      <c r="E75" s="75" t="s">
        <v>445</v>
      </c>
      <c r="F75" s="141" t="s">
        <v>366</v>
      </c>
      <c r="G75" s="141"/>
      <c r="H75" s="141"/>
      <c r="I75" s="141"/>
      <c r="J75" s="142"/>
      <c r="K75" s="143"/>
      <c r="L75" s="50"/>
      <c r="M75" s="50"/>
      <c r="N75" s="50"/>
      <c r="O75" s="50"/>
      <c r="P75" s="50"/>
      <c r="Q75" s="50"/>
    </row>
    <row r="76" spans="1:19" s="16" customFormat="1" ht="102.95" customHeight="1" thickBot="1" x14ac:dyDescent="0.25">
      <c r="A76" s="15"/>
      <c r="B76" s="50"/>
      <c r="C76" s="316"/>
      <c r="D76" s="35"/>
      <c r="E76" s="76" t="s">
        <v>446</v>
      </c>
      <c r="F76" s="141" t="s">
        <v>366</v>
      </c>
      <c r="G76" s="141"/>
      <c r="H76" s="141"/>
      <c r="I76" s="141"/>
      <c r="J76" s="142"/>
      <c r="K76" s="143"/>
      <c r="L76" s="50"/>
      <c r="M76" s="50"/>
      <c r="N76" s="50"/>
      <c r="O76" s="50"/>
      <c r="P76" s="50"/>
      <c r="Q76" s="50"/>
    </row>
    <row r="77" spans="1:19" ht="28.5" customHeight="1" x14ac:dyDescent="0.2">
      <c r="B77" s="50"/>
      <c r="C77" s="240" t="s">
        <v>6</v>
      </c>
      <c r="D77" s="56" t="s">
        <v>121</v>
      </c>
      <c r="E77" s="77" t="s">
        <v>154</v>
      </c>
      <c r="F77" s="161" t="s">
        <v>666</v>
      </c>
      <c r="G77" s="161"/>
      <c r="H77" s="161"/>
      <c r="I77" s="161"/>
      <c r="J77" s="162"/>
      <c r="K77" s="163"/>
      <c r="L77" s="50"/>
      <c r="M77" s="50"/>
      <c r="N77" s="50"/>
      <c r="O77" s="50"/>
      <c r="P77" s="50"/>
      <c r="Q77" s="50"/>
      <c r="R77" s="33"/>
      <c r="S77" s="33"/>
    </row>
    <row r="78" spans="1:19" ht="39.75" customHeight="1" thickBot="1" x14ac:dyDescent="0.25">
      <c r="B78" s="50"/>
      <c r="C78" s="241"/>
      <c r="D78" s="121"/>
      <c r="E78" s="122" t="str">
        <f>IF(OR(F77="Inventory increase (significant)",F77="Classification change to a dangerous substance",F77="Significant modification to establishment"),"Provide further details ----&gt;","-")</f>
        <v>-</v>
      </c>
      <c r="F78" s="172"/>
      <c r="G78" s="244"/>
      <c r="H78" s="244"/>
      <c r="I78" s="244"/>
      <c r="J78" s="244"/>
      <c r="K78" s="245"/>
      <c r="L78" s="50"/>
      <c r="M78" s="50"/>
      <c r="N78" s="50"/>
      <c r="O78" s="50"/>
      <c r="P78" s="50"/>
      <c r="Q78" s="50"/>
      <c r="R78" s="33"/>
      <c r="S78" s="33"/>
    </row>
    <row r="79" spans="1:19" ht="18.75" customHeight="1" thickBot="1" x14ac:dyDescent="0.25">
      <c r="B79" s="50"/>
      <c r="C79" s="55" t="s">
        <v>394</v>
      </c>
      <c r="D79" s="36"/>
      <c r="E79" s="78" t="s">
        <v>447</v>
      </c>
      <c r="F79" s="161" t="s">
        <v>665</v>
      </c>
      <c r="G79" s="244"/>
      <c r="H79" s="244"/>
      <c r="I79" s="244"/>
      <c r="J79" s="244"/>
      <c r="K79" s="245"/>
      <c r="L79" s="50"/>
      <c r="M79" s="50"/>
      <c r="N79" s="50"/>
      <c r="O79" s="50"/>
      <c r="P79" s="50"/>
      <c r="Q79" s="50"/>
      <c r="R79" s="33"/>
      <c r="S79" s="33"/>
    </row>
    <row r="80" spans="1:19" ht="18.75" customHeight="1" thickBot="1" x14ac:dyDescent="0.25">
      <c r="B80" s="50"/>
      <c r="C80" s="57" t="s">
        <v>409</v>
      </c>
      <c r="D80" s="51"/>
      <c r="E80" s="78" t="s">
        <v>448</v>
      </c>
      <c r="F80" s="161" t="s">
        <v>665</v>
      </c>
      <c r="G80" s="161"/>
      <c r="H80" s="161"/>
      <c r="I80" s="161"/>
      <c r="J80" s="162"/>
      <c r="K80" s="163"/>
      <c r="L80" s="50"/>
      <c r="M80" s="50"/>
      <c r="N80" s="50"/>
      <c r="O80" s="50"/>
      <c r="P80" s="50"/>
      <c r="Q80" s="50"/>
    </row>
    <row r="81" spans="1:17" s="24" customFormat="1" ht="28.5" customHeight="1" thickBot="1" x14ac:dyDescent="0.25">
      <c r="A81" s="118"/>
      <c r="B81" s="50"/>
      <c r="C81" s="50"/>
      <c r="D81" s="50"/>
      <c r="E81" s="50"/>
      <c r="F81" s="50"/>
      <c r="G81" s="50"/>
      <c r="H81" s="50"/>
      <c r="I81" s="50"/>
      <c r="J81" s="50"/>
      <c r="K81" s="50"/>
      <c r="L81" s="50"/>
      <c r="M81" s="50"/>
      <c r="N81" s="50"/>
      <c r="O81" s="50"/>
      <c r="P81" s="50"/>
      <c r="Q81" s="50"/>
    </row>
    <row r="82" spans="1:17" s="24" customFormat="1" ht="91.5" customHeight="1" thickBot="1" x14ac:dyDescent="0.25">
      <c r="A82" s="118"/>
      <c r="B82" s="50"/>
      <c r="C82" s="294" t="s">
        <v>131</v>
      </c>
      <c r="D82" s="295"/>
      <c r="E82" s="259" t="s">
        <v>586</v>
      </c>
      <c r="F82" s="260"/>
      <c r="G82" s="260"/>
      <c r="H82" s="260"/>
      <c r="I82" s="260"/>
      <c r="J82" s="260"/>
      <c r="K82" s="261"/>
      <c r="L82" s="113" t="s">
        <v>627</v>
      </c>
      <c r="M82" s="50"/>
      <c r="N82" s="50"/>
      <c r="O82" s="50"/>
      <c r="P82" s="50"/>
      <c r="Q82" s="50"/>
    </row>
    <row r="83" spans="1:17" s="24" customFormat="1" ht="28.5" customHeight="1" x14ac:dyDescent="0.2">
      <c r="A83" s="118"/>
      <c r="B83" s="50"/>
      <c r="C83" s="50"/>
      <c r="D83" s="50"/>
      <c r="E83" s="50"/>
      <c r="F83" s="50"/>
      <c r="G83" s="50"/>
      <c r="H83" s="50"/>
      <c r="I83" s="50"/>
      <c r="J83" s="50"/>
      <c r="K83" s="50"/>
      <c r="L83" s="50"/>
      <c r="M83" s="50"/>
      <c r="N83" s="50"/>
      <c r="O83" s="50"/>
      <c r="P83" s="50"/>
      <c r="Q83" s="50"/>
    </row>
    <row r="84" spans="1:17" s="24" customFormat="1" ht="28.5" customHeight="1" x14ac:dyDescent="0.2">
      <c r="A84" s="118"/>
      <c r="B84" s="50"/>
      <c r="C84" s="164" t="s">
        <v>516</v>
      </c>
      <c r="D84" s="164"/>
      <c r="E84" s="164"/>
      <c r="F84" s="164"/>
      <c r="G84" s="164"/>
      <c r="H84" s="164"/>
      <c r="I84" s="164"/>
      <c r="J84" s="164"/>
      <c r="K84" s="164"/>
      <c r="L84" s="50"/>
      <c r="M84" s="50"/>
      <c r="N84" s="50"/>
      <c r="O84" s="50"/>
      <c r="P84" s="50"/>
      <c r="Q84" s="50"/>
    </row>
    <row r="85" spans="1:17" s="24" customFormat="1" ht="165" customHeight="1" x14ac:dyDescent="0.2">
      <c r="A85" s="118"/>
      <c r="B85" s="50"/>
      <c r="C85" s="201" t="s">
        <v>721</v>
      </c>
      <c r="D85" s="201"/>
      <c r="E85" s="201"/>
      <c r="F85" s="201"/>
      <c r="G85" s="201"/>
      <c r="H85" s="201"/>
      <c r="I85" s="201"/>
      <c r="J85" s="201"/>
      <c r="K85" s="201"/>
      <c r="L85" s="50"/>
      <c r="M85" s="50"/>
      <c r="N85" s="50"/>
      <c r="O85" s="50"/>
      <c r="P85" s="50"/>
      <c r="Q85" s="50"/>
    </row>
    <row r="86" spans="1:17" s="24" customFormat="1" ht="22.5" customHeight="1" thickBot="1" x14ac:dyDescent="0.25">
      <c r="A86" s="118"/>
      <c r="B86" s="50"/>
      <c r="C86" s="63"/>
      <c r="D86" s="63"/>
      <c r="E86" s="63"/>
      <c r="F86" s="63"/>
      <c r="G86" s="63"/>
      <c r="H86" s="63"/>
      <c r="I86" s="63"/>
      <c r="J86" s="63"/>
      <c r="K86" s="63"/>
      <c r="L86" s="50"/>
      <c r="M86" s="50"/>
      <c r="N86" s="50"/>
      <c r="O86" s="50"/>
      <c r="P86" s="50"/>
      <c r="Q86" s="50"/>
    </row>
    <row r="87" spans="1:17" s="24" customFormat="1" ht="20.25" customHeight="1" thickBot="1" x14ac:dyDescent="0.25">
      <c r="A87" s="118"/>
      <c r="B87" s="50"/>
      <c r="C87" s="50"/>
      <c r="D87" s="144" t="s">
        <v>5</v>
      </c>
      <c r="E87" s="145"/>
      <c r="F87" s="146" t="s">
        <v>127</v>
      </c>
      <c r="G87" s="147"/>
      <c r="H87" s="147"/>
      <c r="I87" s="147"/>
      <c r="J87" s="147"/>
      <c r="K87" s="147"/>
      <c r="L87" s="50"/>
      <c r="M87" s="50"/>
      <c r="N87" s="50"/>
      <c r="O87" s="50"/>
      <c r="P87" s="50"/>
      <c r="Q87" s="50"/>
    </row>
    <row r="88" spans="1:17" ht="28.5" hidden="1" customHeight="1" thickBot="1" x14ac:dyDescent="0.25">
      <c r="B88" s="50"/>
      <c r="C88" s="154" t="s">
        <v>722</v>
      </c>
      <c r="D88" s="321"/>
      <c r="E88" s="91" t="s">
        <v>156</v>
      </c>
      <c r="F88" s="252" t="s">
        <v>151</v>
      </c>
      <c r="G88" s="253"/>
      <c r="H88" s="253"/>
      <c r="I88" s="253"/>
      <c r="J88" s="254"/>
      <c r="K88" s="255"/>
      <c r="L88" s="50"/>
      <c r="M88" s="50"/>
      <c r="N88" s="50"/>
      <c r="O88" s="50"/>
      <c r="P88" s="50"/>
      <c r="Q88" s="50"/>
    </row>
    <row r="89" spans="1:17" ht="28.5" hidden="1" customHeight="1" thickBot="1" x14ac:dyDescent="0.25">
      <c r="B89" s="50"/>
      <c r="C89" s="155"/>
      <c r="D89" s="319"/>
      <c r="E89" s="25" t="s">
        <v>157</v>
      </c>
      <c r="F89" s="217" t="s">
        <v>151</v>
      </c>
      <c r="G89" s="230"/>
      <c r="H89" s="230"/>
      <c r="I89" s="230"/>
      <c r="J89" s="231"/>
      <c r="K89" s="232"/>
      <c r="L89" s="50"/>
      <c r="M89" s="50"/>
      <c r="N89" s="50"/>
      <c r="O89" s="50"/>
      <c r="P89" s="50"/>
      <c r="Q89" s="50"/>
    </row>
    <row r="90" spans="1:17" ht="28.5" hidden="1" customHeight="1" thickBot="1" x14ac:dyDescent="0.25">
      <c r="B90" s="50"/>
      <c r="C90" s="155"/>
      <c r="D90" s="319"/>
      <c r="E90" s="25" t="s">
        <v>158</v>
      </c>
      <c r="F90" s="217" t="s">
        <v>151</v>
      </c>
      <c r="G90" s="230"/>
      <c r="H90" s="230"/>
      <c r="I90" s="230"/>
      <c r="J90" s="231"/>
      <c r="K90" s="232"/>
      <c r="L90" s="50"/>
      <c r="M90" s="50"/>
      <c r="N90" s="50"/>
      <c r="O90" s="50"/>
      <c r="P90" s="50"/>
      <c r="Q90" s="50"/>
    </row>
    <row r="91" spans="1:17" ht="18.75" hidden="1" customHeight="1" thickBot="1" x14ac:dyDescent="0.25">
      <c r="B91" s="50"/>
      <c r="C91" s="154" t="s">
        <v>122</v>
      </c>
      <c r="D91" s="319"/>
      <c r="E91" s="14" t="s">
        <v>126</v>
      </c>
      <c r="F91" s="217" t="s">
        <v>151</v>
      </c>
      <c r="G91" s="219"/>
      <c r="H91" s="219"/>
      <c r="I91" s="219"/>
      <c r="J91" s="217" t="s">
        <v>151</v>
      </c>
      <c r="K91" s="218"/>
      <c r="L91" s="50"/>
      <c r="M91" s="50"/>
      <c r="N91" s="50"/>
      <c r="O91" s="50"/>
      <c r="P91" s="50"/>
      <c r="Q91" s="50"/>
    </row>
    <row r="92" spans="1:17" ht="18.75" hidden="1" customHeight="1" thickBot="1" x14ac:dyDescent="0.25">
      <c r="B92" s="50"/>
      <c r="C92" s="155"/>
      <c r="D92" s="319"/>
      <c r="E92" s="14" t="s">
        <v>123</v>
      </c>
      <c r="F92" s="217" t="s">
        <v>151</v>
      </c>
      <c r="G92" s="219"/>
      <c r="H92" s="219"/>
      <c r="I92" s="219"/>
      <c r="J92" s="217" t="s">
        <v>220</v>
      </c>
      <c r="K92" s="218"/>
      <c r="L92" s="50"/>
      <c r="M92" s="50"/>
      <c r="N92" s="50"/>
      <c r="O92" s="50"/>
      <c r="P92" s="50"/>
      <c r="Q92" s="50"/>
    </row>
    <row r="93" spans="1:17" ht="18.75" hidden="1" customHeight="1" thickBot="1" x14ac:dyDescent="0.25">
      <c r="B93" s="50"/>
      <c r="C93" s="155"/>
      <c r="D93" s="319"/>
      <c r="E93" s="14" t="s">
        <v>124</v>
      </c>
      <c r="F93" s="217" t="s">
        <v>151</v>
      </c>
      <c r="G93" s="219"/>
      <c r="H93" s="219"/>
      <c r="I93" s="219"/>
      <c r="J93" s="217" t="s">
        <v>151</v>
      </c>
      <c r="K93" s="218"/>
      <c r="L93" s="50"/>
      <c r="M93" s="50"/>
      <c r="N93" s="50"/>
      <c r="O93" s="50"/>
      <c r="P93" s="50"/>
      <c r="Q93" s="50"/>
    </row>
    <row r="94" spans="1:17" ht="18.75" hidden="1" customHeight="1" thickBot="1" x14ac:dyDescent="0.25">
      <c r="B94" s="50"/>
      <c r="C94" s="155"/>
      <c r="D94" s="320"/>
      <c r="E94" s="14" t="s">
        <v>125</v>
      </c>
      <c r="F94" s="217" t="s">
        <v>151</v>
      </c>
      <c r="G94" s="219"/>
      <c r="H94" s="219"/>
      <c r="I94" s="219"/>
      <c r="J94" s="217" t="s">
        <v>151</v>
      </c>
      <c r="K94" s="218"/>
      <c r="L94" s="50"/>
      <c r="M94" s="50"/>
      <c r="N94" s="50"/>
      <c r="O94" s="50"/>
      <c r="P94" s="50"/>
      <c r="Q94" s="50"/>
    </row>
    <row r="95" spans="1:17" ht="54.75" customHeight="1" x14ac:dyDescent="0.2">
      <c r="B95" s="50"/>
      <c r="C95" s="156" t="s">
        <v>379</v>
      </c>
      <c r="D95" s="159" t="s">
        <v>140</v>
      </c>
      <c r="E95" s="267"/>
      <c r="F95" s="256" t="s">
        <v>665</v>
      </c>
      <c r="G95" s="256"/>
      <c r="H95" s="256"/>
      <c r="I95" s="256"/>
      <c r="J95" s="257"/>
      <c r="K95" s="258"/>
      <c r="L95" s="50"/>
      <c r="M95" s="50"/>
      <c r="N95" s="50"/>
      <c r="O95" s="50"/>
      <c r="P95" s="50"/>
      <c r="Q95" s="50"/>
    </row>
    <row r="96" spans="1:17" ht="54.75" customHeight="1" thickBot="1" x14ac:dyDescent="0.25">
      <c r="B96" s="50"/>
      <c r="C96" s="157"/>
      <c r="D96" s="165" t="str">
        <f>IF(F95="Other", "Describe the arrangements you have here --&gt;","-")</f>
        <v>-</v>
      </c>
      <c r="E96" s="166"/>
      <c r="F96" s="167"/>
      <c r="G96" s="168"/>
      <c r="H96" s="168"/>
      <c r="I96" s="168"/>
      <c r="J96" s="168"/>
      <c r="K96" s="169"/>
      <c r="L96" s="50"/>
      <c r="M96" s="50"/>
      <c r="N96" s="50"/>
      <c r="O96" s="50"/>
      <c r="P96" s="50"/>
      <c r="Q96" s="50"/>
    </row>
    <row r="97" spans="1:17" ht="54.75" customHeight="1" x14ac:dyDescent="0.2">
      <c r="B97" s="50"/>
      <c r="C97" s="158"/>
      <c r="D97" s="159" t="s">
        <v>141</v>
      </c>
      <c r="E97" s="160"/>
      <c r="F97" s="161" t="s">
        <v>665</v>
      </c>
      <c r="G97" s="161"/>
      <c r="H97" s="161"/>
      <c r="I97" s="161"/>
      <c r="J97" s="162"/>
      <c r="K97" s="163"/>
      <c r="L97" s="50"/>
      <c r="M97" s="50"/>
      <c r="N97" s="50"/>
      <c r="O97" s="50"/>
      <c r="P97" s="50"/>
      <c r="Q97" s="50"/>
    </row>
    <row r="98" spans="1:17" ht="30" customHeight="1" thickBot="1" x14ac:dyDescent="0.25">
      <c r="B98" s="50"/>
      <c r="C98" s="158"/>
      <c r="D98" s="317" t="str">
        <f>IF(F97="Other (specify)", "Describe the arrangements you have here --&gt;","-")</f>
        <v>-</v>
      </c>
      <c r="E98" s="318"/>
      <c r="F98" s="172"/>
      <c r="G98" s="244"/>
      <c r="H98" s="244"/>
      <c r="I98" s="244"/>
      <c r="J98" s="244"/>
      <c r="K98" s="245"/>
      <c r="L98" s="50"/>
      <c r="M98" s="50"/>
      <c r="N98" s="50"/>
      <c r="O98" s="50"/>
      <c r="P98" s="50"/>
      <c r="Q98" s="50"/>
    </row>
    <row r="99" spans="1:17" ht="28.5" customHeight="1" thickBot="1" x14ac:dyDescent="0.25">
      <c r="B99" s="50"/>
      <c r="C99" s="292"/>
      <c r="D99" s="159" t="s">
        <v>142</v>
      </c>
      <c r="E99" s="267"/>
      <c r="F99" s="141"/>
      <c r="G99" s="141"/>
      <c r="H99" s="141"/>
      <c r="I99" s="141"/>
      <c r="J99" s="142"/>
      <c r="K99" s="143"/>
      <c r="L99" s="50"/>
      <c r="M99" s="50"/>
      <c r="N99" s="50"/>
      <c r="O99" s="50"/>
      <c r="P99" s="50"/>
      <c r="Q99" s="50"/>
    </row>
    <row r="100" spans="1:17" ht="60.75" customHeight="1" thickBot="1" x14ac:dyDescent="0.25">
      <c r="B100" s="50"/>
      <c r="C100" s="54" t="s">
        <v>380</v>
      </c>
      <c r="D100" s="181" t="s">
        <v>411</v>
      </c>
      <c r="E100" s="182"/>
      <c r="F100" s="141"/>
      <c r="G100" s="141"/>
      <c r="H100" s="141"/>
      <c r="I100" s="141"/>
      <c r="J100" s="142"/>
      <c r="K100" s="143"/>
      <c r="L100" s="50"/>
      <c r="M100" s="50"/>
      <c r="N100" s="50"/>
      <c r="O100" s="50"/>
      <c r="P100" s="50"/>
      <c r="Q100" s="50"/>
    </row>
    <row r="101" spans="1:17" s="24" customFormat="1" ht="28.5" customHeight="1" x14ac:dyDescent="0.2">
      <c r="A101" s="118"/>
      <c r="B101" s="50"/>
      <c r="C101" s="50"/>
      <c r="D101" s="50"/>
      <c r="E101" s="50"/>
      <c r="F101" s="50"/>
      <c r="G101" s="50"/>
      <c r="H101" s="50"/>
      <c r="I101" s="50"/>
      <c r="J101" s="50"/>
      <c r="K101" s="50"/>
      <c r="L101" s="50"/>
      <c r="M101" s="50"/>
      <c r="N101" s="50"/>
      <c r="O101" s="50"/>
      <c r="P101" s="50"/>
      <c r="Q101" s="50"/>
    </row>
    <row r="102" spans="1:17" s="24" customFormat="1" ht="28.5" customHeight="1" x14ac:dyDescent="0.2">
      <c r="A102" s="118"/>
      <c r="B102" s="50"/>
      <c r="C102" s="164" t="s">
        <v>517</v>
      </c>
      <c r="D102" s="164"/>
      <c r="E102" s="164"/>
      <c r="F102" s="164"/>
      <c r="G102" s="164"/>
      <c r="H102" s="164"/>
      <c r="I102" s="164"/>
      <c r="J102" s="164"/>
      <c r="K102" s="164"/>
      <c r="L102" s="50"/>
      <c r="M102" s="50"/>
      <c r="N102" s="50"/>
      <c r="O102" s="50"/>
      <c r="P102" s="50"/>
      <c r="Q102" s="50"/>
    </row>
    <row r="103" spans="1:17" s="24" customFormat="1" ht="120" customHeight="1" thickBot="1" x14ac:dyDescent="0.25">
      <c r="A103" s="118"/>
      <c r="B103" s="50"/>
      <c r="C103" s="201" t="s">
        <v>716</v>
      </c>
      <c r="D103" s="201"/>
      <c r="E103" s="201"/>
      <c r="F103" s="201"/>
      <c r="G103" s="201"/>
      <c r="H103" s="201"/>
      <c r="I103" s="201"/>
      <c r="J103" s="201"/>
      <c r="K103" s="201"/>
      <c r="L103" s="50"/>
      <c r="M103" s="50"/>
      <c r="N103" s="50"/>
      <c r="O103" s="50"/>
      <c r="P103" s="50"/>
      <c r="Q103" s="50"/>
    </row>
    <row r="104" spans="1:17" s="24" customFormat="1" ht="23.25" customHeight="1" thickBot="1" x14ac:dyDescent="0.25">
      <c r="A104" s="118"/>
      <c r="B104" s="50"/>
      <c r="C104" s="50"/>
      <c r="D104" s="300" t="s">
        <v>5</v>
      </c>
      <c r="E104" s="301"/>
      <c r="F104" s="146" t="s">
        <v>127</v>
      </c>
      <c r="G104" s="146"/>
      <c r="H104" s="146"/>
      <c r="I104" s="146"/>
      <c r="J104" s="146"/>
      <c r="K104" s="146"/>
      <c r="L104" s="50"/>
      <c r="M104" s="50"/>
      <c r="N104" s="50"/>
      <c r="O104" s="50"/>
      <c r="P104" s="50"/>
      <c r="Q104" s="50"/>
    </row>
    <row r="105" spans="1:17" ht="54.75" customHeight="1" x14ac:dyDescent="0.2">
      <c r="B105" s="50"/>
      <c r="C105" s="156" t="s">
        <v>381</v>
      </c>
      <c r="D105" s="174" t="s">
        <v>511</v>
      </c>
      <c r="E105" s="175"/>
      <c r="F105" s="170" t="s">
        <v>665</v>
      </c>
      <c r="G105" s="170"/>
      <c r="H105" s="170"/>
      <c r="I105" s="170"/>
      <c r="J105" s="170"/>
      <c r="K105" s="171"/>
      <c r="L105" s="50"/>
      <c r="M105" s="50"/>
      <c r="N105" s="50"/>
      <c r="O105" s="50"/>
      <c r="P105" s="50"/>
      <c r="Q105" s="50"/>
    </row>
    <row r="106" spans="1:17" ht="54.75" customHeight="1" x14ac:dyDescent="0.2">
      <c r="B106" s="50"/>
      <c r="C106" s="157"/>
      <c r="D106" s="176"/>
      <c r="E106" s="177"/>
      <c r="F106" s="170" t="s">
        <v>665</v>
      </c>
      <c r="G106" s="170"/>
      <c r="H106" s="170"/>
      <c r="I106" s="170"/>
      <c r="J106" s="170"/>
      <c r="K106" s="171"/>
      <c r="L106" s="50"/>
      <c r="M106" s="50"/>
      <c r="N106" s="50"/>
      <c r="O106" s="50"/>
      <c r="P106" s="50"/>
      <c r="Q106" s="50"/>
    </row>
    <row r="107" spans="1:17" ht="54.75" customHeight="1" thickBot="1" x14ac:dyDescent="0.25">
      <c r="B107" s="50"/>
      <c r="C107" s="157"/>
      <c r="D107" s="178"/>
      <c r="E107" s="179"/>
      <c r="F107" s="161" t="s">
        <v>665</v>
      </c>
      <c r="G107" s="161"/>
      <c r="H107" s="161"/>
      <c r="I107" s="161"/>
      <c r="J107" s="161"/>
      <c r="K107" s="173"/>
      <c r="L107" s="50"/>
      <c r="M107" s="50"/>
      <c r="N107" s="50"/>
      <c r="O107" s="50"/>
      <c r="P107" s="50"/>
      <c r="Q107" s="50"/>
    </row>
    <row r="108" spans="1:17" ht="54.75" customHeight="1" x14ac:dyDescent="0.2">
      <c r="B108" s="50"/>
      <c r="C108" s="158"/>
      <c r="D108" s="174" t="s">
        <v>706</v>
      </c>
      <c r="E108" s="175"/>
      <c r="F108" s="161" t="s">
        <v>672</v>
      </c>
      <c r="G108" s="161"/>
      <c r="H108" s="161"/>
      <c r="I108" s="161"/>
      <c r="J108" s="161"/>
      <c r="K108" s="173"/>
      <c r="L108" s="50"/>
      <c r="M108" s="50"/>
      <c r="N108" s="50"/>
      <c r="O108" s="50"/>
      <c r="P108" s="50"/>
      <c r="Q108" s="50"/>
    </row>
    <row r="109" spans="1:17" ht="54.75" customHeight="1" thickBot="1" x14ac:dyDescent="0.25">
      <c r="B109" s="50"/>
      <c r="C109" s="158"/>
      <c r="D109" s="178"/>
      <c r="E109" s="179"/>
      <c r="F109" s="161" t="s">
        <v>672</v>
      </c>
      <c r="G109" s="161"/>
      <c r="H109" s="161"/>
      <c r="I109" s="161"/>
      <c r="J109" s="161"/>
      <c r="K109" s="173"/>
      <c r="L109" s="50"/>
      <c r="M109" s="50"/>
      <c r="N109" s="50"/>
      <c r="O109" s="50"/>
      <c r="P109" s="50"/>
      <c r="Q109" s="50"/>
    </row>
    <row r="110" spans="1:17" ht="54.75" customHeight="1" x14ac:dyDescent="0.2">
      <c r="B110" s="50"/>
      <c r="C110" s="158"/>
      <c r="D110" s="174" t="s">
        <v>144</v>
      </c>
      <c r="E110" s="175"/>
      <c r="F110" s="161" t="s">
        <v>672</v>
      </c>
      <c r="G110" s="161"/>
      <c r="H110" s="161"/>
      <c r="I110" s="161"/>
      <c r="J110" s="161"/>
      <c r="K110" s="173"/>
      <c r="L110" s="50"/>
      <c r="M110" s="50"/>
      <c r="N110" s="50"/>
      <c r="O110" s="50"/>
      <c r="P110" s="50"/>
      <c r="Q110" s="50"/>
    </row>
    <row r="111" spans="1:17" ht="54.75" customHeight="1" thickBot="1" x14ac:dyDescent="0.25">
      <c r="B111" s="50"/>
      <c r="C111" s="158"/>
      <c r="D111" s="178"/>
      <c r="E111" s="179"/>
      <c r="F111" s="161" t="s">
        <v>672</v>
      </c>
      <c r="G111" s="161"/>
      <c r="H111" s="161"/>
      <c r="I111" s="161"/>
      <c r="J111" s="161"/>
      <c r="K111" s="173"/>
      <c r="L111" s="50"/>
      <c r="M111" s="50"/>
      <c r="N111" s="50"/>
      <c r="O111" s="50"/>
      <c r="P111" s="50"/>
      <c r="Q111" s="50"/>
    </row>
    <row r="112" spans="1:17" ht="107.1" customHeight="1" thickBot="1" x14ac:dyDescent="0.25">
      <c r="B112" s="50"/>
      <c r="C112" s="158"/>
      <c r="D112" s="296" t="s">
        <v>697</v>
      </c>
      <c r="E112" s="297"/>
      <c r="F112" s="161"/>
      <c r="G112" s="161"/>
      <c r="H112" s="161"/>
      <c r="I112" s="161"/>
      <c r="J112" s="161"/>
      <c r="K112" s="173"/>
      <c r="L112" s="50"/>
      <c r="M112" s="50"/>
      <c r="N112" s="50"/>
      <c r="O112" s="50"/>
      <c r="P112" s="50"/>
      <c r="Q112" s="50"/>
    </row>
    <row r="113" spans="1:17" ht="54.75" customHeight="1" x14ac:dyDescent="0.2">
      <c r="B113" s="50"/>
      <c r="C113" s="156" t="s">
        <v>382</v>
      </c>
      <c r="D113" s="174" t="s">
        <v>483</v>
      </c>
      <c r="E113" s="175"/>
      <c r="F113" s="172" t="s">
        <v>665</v>
      </c>
      <c r="G113" s="161"/>
      <c r="H113" s="161"/>
      <c r="I113" s="161"/>
      <c r="J113" s="161"/>
      <c r="K113" s="173"/>
      <c r="L113" s="50"/>
      <c r="M113" s="50"/>
      <c r="N113" s="50"/>
      <c r="O113" s="50"/>
      <c r="P113" s="50"/>
      <c r="Q113" s="50"/>
    </row>
    <row r="114" spans="1:17" ht="54.75" customHeight="1" x14ac:dyDescent="0.2">
      <c r="B114" s="50"/>
      <c r="C114" s="157"/>
      <c r="D114" s="180"/>
      <c r="E114" s="177"/>
      <c r="F114" s="172" t="s">
        <v>665</v>
      </c>
      <c r="G114" s="196"/>
      <c r="H114" s="196"/>
      <c r="I114" s="196"/>
      <c r="J114" s="196"/>
      <c r="K114" s="197"/>
      <c r="L114" s="50"/>
      <c r="M114" s="50"/>
      <c r="N114" s="50"/>
      <c r="O114" s="50"/>
      <c r="P114" s="50"/>
      <c r="Q114" s="50"/>
    </row>
    <row r="115" spans="1:17" ht="54.75" customHeight="1" x14ac:dyDescent="0.2">
      <c r="B115" s="50"/>
      <c r="C115" s="157"/>
      <c r="D115" s="180"/>
      <c r="E115" s="177"/>
      <c r="F115" s="172" t="s">
        <v>665</v>
      </c>
      <c r="G115" s="196"/>
      <c r="H115" s="196"/>
      <c r="I115" s="196"/>
      <c r="J115" s="196"/>
      <c r="K115" s="197"/>
      <c r="L115" s="50"/>
      <c r="M115" s="50"/>
      <c r="N115" s="50"/>
      <c r="O115" s="50"/>
      <c r="P115" s="50"/>
      <c r="Q115" s="50"/>
    </row>
    <row r="116" spans="1:17" ht="54.75" customHeight="1" x14ac:dyDescent="0.2">
      <c r="B116" s="50"/>
      <c r="C116" s="157"/>
      <c r="D116" s="180"/>
      <c r="E116" s="177"/>
      <c r="F116" s="172" t="s">
        <v>665</v>
      </c>
      <c r="G116" s="196"/>
      <c r="H116" s="196"/>
      <c r="I116" s="196"/>
      <c r="J116" s="196"/>
      <c r="K116" s="197"/>
      <c r="L116" s="50"/>
      <c r="M116" s="50"/>
      <c r="N116" s="50"/>
      <c r="O116" s="50"/>
      <c r="P116" s="50"/>
      <c r="Q116" s="50"/>
    </row>
    <row r="117" spans="1:17" ht="54.75" customHeight="1" thickBot="1" x14ac:dyDescent="0.25">
      <c r="B117" s="50"/>
      <c r="C117" s="157"/>
      <c r="D117" s="178"/>
      <c r="E117" s="179"/>
      <c r="F117" s="172"/>
      <c r="G117" s="196"/>
      <c r="H117" s="196"/>
      <c r="I117" s="196"/>
      <c r="J117" s="196"/>
      <c r="K117" s="197"/>
      <c r="L117" s="50"/>
      <c r="M117" s="50"/>
      <c r="N117" s="50"/>
      <c r="O117" s="50"/>
      <c r="P117" s="50"/>
      <c r="Q117" s="50"/>
    </row>
    <row r="118" spans="1:17" ht="78.95" customHeight="1" thickBot="1" x14ac:dyDescent="0.25">
      <c r="B118" s="50"/>
      <c r="C118" s="53" t="s">
        <v>383</v>
      </c>
      <c r="D118" s="181" t="s">
        <v>723</v>
      </c>
      <c r="E118" s="182"/>
      <c r="F118" s="161" t="s">
        <v>665</v>
      </c>
      <c r="G118" s="161"/>
      <c r="H118" s="161"/>
      <c r="I118" s="161"/>
      <c r="J118" s="161"/>
      <c r="K118" s="173"/>
      <c r="L118" s="50"/>
      <c r="M118" s="50"/>
      <c r="N118" s="50"/>
      <c r="O118" s="50"/>
      <c r="P118" s="50"/>
      <c r="Q118" s="50"/>
    </row>
    <row r="119" spans="1:17" ht="78.95" customHeight="1" x14ac:dyDescent="0.2">
      <c r="B119" s="50"/>
      <c r="C119" s="156" t="s">
        <v>698</v>
      </c>
      <c r="D119" s="174" t="s">
        <v>699</v>
      </c>
      <c r="E119" s="175"/>
      <c r="F119" s="161" t="s">
        <v>665</v>
      </c>
      <c r="G119" s="161"/>
      <c r="H119" s="161"/>
      <c r="I119" s="161"/>
      <c r="J119" s="161"/>
      <c r="K119" s="173"/>
      <c r="L119" s="50"/>
      <c r="M119" s="50"/>
      <c r="N119" s="50"/>
      <c r="O119" s="50"/>
      <c r="P119" s="50"/>
      <c r="Q119" s="50"/>
    </row>
    <row r="120" spans="1:17" ht="78.95" customHeight="1" thickBot="1" x14ac:dyDescent="0.25">
      <c r="B120" s="50"/>
      <c r="C120" s="293"/>
      <c r="D120" s="178"/>
      <c r="E120" s="179"/>
      <c r="F120" s="161" t="s">
        <v>665</v>
      </c>
      <c r="G120" s="161"/>
      <c r="H120" s="161"/>
      <c r="I120" s="161"/>
      <c r="J120" s="161"/>
      <c r="K120" s="173"/>
      <c r="L120" s="50"/>
      <c r="M120" s="50"/>
      <c r="N120" s="50"/>
      <c r="O120" s="50"/>
      <c r="P120" s="50"/>
      <c r="Q120" s="50"/>
    </row>
    <row r="121" spans="1:17" ht="17.25" customHeight="1" thickBot="1" x14ac:dyDescent="0.25">
      <c r="B121" s="44"/>
      <c r="C121" s="42"/>
      <c r="D121" s="42"/>
      <c r="E121" s="50"/>
      <c r="F121" s="50"/>
      <c r="G121" s="50"/>
      <c r="H121" s="50"/>
      <c r="I121" s="50"/>
      <c r="J121" s="50"/>
      <c r="K121" s="50"/>
      <c r="L121" s="50"/>
      <c r="M121" s="50"/>
      <c r="N121" s="50"/>
      <c r="O121" s="50"/>
      <c r="P121" s="50"/>
      <c r="Q121" s="50"/>
    </row>
    <row r="122" spans="1:17" ht="20.25" customHeight="1" thickBot="1" x14ac:dyDescent="0.25">
      <c r="B122" s="50"/>
      <c r="C122" s="42"/>
      <c r="D122" s="302" t="s">
        <v>5</v>
      </c>
      <c r="E122" s="303"/>
      <c r="F122" s="146" t="s">
        <v>127</v>
      </c>
      <c r="G122" s="146"/>
      <c r="H122" s="146"/>
      <c r="I122" s="146"/>
      <c r="J122" s="146"/>
      <c r="K122" s="146"/>
      <c r="L122" s="50"/>
      <c r="M122" s="50"/>
      <c r="N122" s="50"/>
      <c r="O122" s="50"/>
      <c r="P122" s="50"/>
      <c r="Q122" s="50"/>
    </row>
    <row r="123" spans="1:17" ht="39.75" customHeight="1" x14ac:dyDescent="0.2">
      <c r="B123" s="50"/>
      <c r="C123" s="156" t="s">
        <v>381</v>
      </c>
      <c r="D123" s="176" t="s">
        <v>656</v>
      </c>
      <c r="E123" s="177"/>
      <c r="F123" s="170" t="s">
        <v>665</v>
      </c>
      <c r="G123" s="170"/>
      <c r="H123" s="170"/>
      <c r="I123" s="170"/>
      <c r="J123" s="170"/>
      <c r="K123" s="171"/>
      <c r="L123" s="50"/>
      <c r="M123" s="50"/>
      <c r="N123" s="50"/>
      <c r="O123" s="50"/>
      <c r="P123" s="50"/>
      <c r="Q123" s="50"/>
    </row>
    <row r="124" spans="1:17" ht="39.75" customHeight="1" x14ac:dyDescent="0.2">
      <c r="B124" s="50"/>
      <c r="C124" s="157"/>
      <c r="D124" s="176"/>
      <c r="E124" s="177"/>
      <c r="F124" s="161" t="s">
        <v>665</v>
      </c>
      <c r="G124" s="244"/>
      <c r="H124" s="244"/>
      <c r="I124" s="244"/>
      <c r="J124" s="244"/>
      <c r="K124" s="245"/>
      <c r="L124" s="50"/>
      <c r="M124" s="50"/>
      <c r="N124" s="50"/>
      <c r="O124" s="50"/>
      <c r="P124" s="50"/>
      <c r="Q124" s="50"/>
    </row>
    <row r="125" spans="1:17" s="24" customFormat="1" ht="39.75" customHeight="1" thickBot="1" x14ac:dyDescent="0.25">
      <c r="A125" s="2"/>
      <c r="B125" s="50"/>
      <c r="C125" s="157"/>
      <c r="D125" s="178"/>
      <c r="E125" s="179"/>
      <c r="F125" s="161" t="s">
        <v>665</v>
      </c>
      <c r="G125" s="161"/>
      <c r="H125" s="161"/>
      <c r="I125" s="161"/>
      <c r="J125" s="161"/>
      <c r="K125" s="173"/>
      <c r="L125" s="50"/>
      <c r="M125" s="50"/>
      <c r="N125" s="50"/>
      <c r="O125" s="50"/>
      <c r="P125" s="50"/>
      <c r="Q125" s="50"/>
    </row>
    <row r="126" spans="1:17" s="24" customFormat="1" ht="67.5" customHeight="1" x14ac:dyDescent="0.2">
      <c r="A126" s="2"/>
      <c r="B126" s="50"/>
      <c r="C126" s="158"/>
      <c r="D126" s="174" t="s">
        <v>707</v>
      </c>
      <c r="E126" s="175"/>
      <c r="F126" s="161" t="s">
        <v>672</v>
      </c>
      <c r="G126" s="161"/>
      <c r="H126" s="161"/>
      <c r="I126" s="161"/>
      <c r="J126" s="161"/>
      <c r="K126" s="173"/>
      <c r="L126" s="50"/>
      <c r="M126" s="50"/>
      <c r="N126" s="50"/>
      <c r="O126" s="50"/>
      <c r="P126" s="50"/>
      <c r="Q126" s="50"/>
    </row>
    <row r="127" spans="1:17" s="24" customFormat="1" ht="54.75" customHeight="1" thickBot="1" x14ac:dyDescent="0.25">
      <c r="A127" s="2"/>
      <c r="B127" s="50"/>
      <c r="C127" s="158"/>
      <c r="D127" s="178"/>
      <c r="E127" s="179"/>
      <c r="F127" s="161" t="s">
        <v>672</v>
      </c>
      <c r="G127" s="161"/>
      <c r="H127" s="161"/>
      <c r="I127" s="161"/>
      <c r="J127" s="161"/>
      <c r="K127" s="173"/>
      <c r="L127" s="50"/>
      <c r="M127" s="50"/>
      <c r="N127" s="50"/>
      <c r="O127" s="50"/>
      <c r="P127" s="50"/>
      <c r="Q127" s="50"/>
    </row>
    <row r="128" spans="1:17" ht="54.75" customHeight="1" x14ac:dyDescent="0.2">
      <c r="B128" s="50"/>
      <c r="C128" s="158"/>
      <c r="D128" s="174" t="s">
        <v>144</v>
      </c>
      <c r="E128" s="175"/>
      <c r="F128" s="161" t="s">
        <v>672</v>
      </c>
      <c r="G128" s="161"/>
      <c r="H128" s="161"/>
      <c r="I128" s="161"/>
      <c r="J128" s="161"/>
      <c r="K128" s="173"/>
      <c r="L128" s="50"/>
      <c r="M128" s="50"/>
      <c r="N128" s="50"/>
      <c r="O128" s="50"/>
      <c r="P128" s="50"/>
      <c r="Q128" s="50"/>
    </row>
    <row r="129" spans="1:17" ht="54.75" customHeight="1" thickBot="1" x14ac:dyDescent="0.25">
      <c r="B129" s="50"/>
      <c r="C129" s="158"/>
      <c r="D129" s="178"/>
      <c r="E129" s="179"/>
      <c r="F129" s="161" t="s">
        <v>672</v>
      </c>
      <c r="G129" s="161"/>
      <c r="H129" s="161"/>
      <c r="I129" s="161"/>
      <c r="J129" s="161"/>
      <c r="K129" s="173"/>
      <c r="L129" s="50"/>
      <c r="M129" s="50"/>
      <c r="N129" s="50"/>
      <c r="O129" s="50"/>
      <c r="P129" s="50"/>
      <c r="Q129" s="50"/>
    </row>
    <row r="130" spans="1:17" ht="107.1" customHeight="1" thickBot="1" x14ac:dyDescent="0.25">
      <c r="B130" s="50"/>
      <c r="C130" s="158"/>
      <c r="D130" s="296" t="s">
        <v>697</v>
      </c>
      <c r="E130" s="297"/>
      <c r="F130" s="161"/>
      <c r="G130" s="161"/>
      <c r="H130" s="161"/>
      <c r="I130" s="161"/>
      <c r="J130" s="161"/>
      <c r="K130" s="173"/>
      <c r="L130" s="50"/>
      <c r="M130" s="50"/>
      <c r="N130" s="50"/>
      <c r="O130" s="50"/>
      <c r="P130" s="50"/>
      <c r="Q130" s="50"/>
    </row>
    <row r="131" spans="1:17" ht="54.75" customHeight="1" x14ac:dyDescent="0.2">
      <c r="B131" s="50"/>
      <c r="C131" s="156" t="s">
        <v>382</v>
      </c>
      <c r="D131" s="174" t="s">
        <v>483</v>
      </c>
      <c r="E131" s="175"/>
      <c r="F131" s="172" t="s">
        <v>665</v>
      </c>
      <c r="G131" s="161"/>
      <c r="H131" s="161"/>
      <c r="I131" s="161"/>
      <c r="J131" s="161"/>
      <c r="K131" s="173"/>
      <c r="L131" s="50"/>
      <c r="M131" s="50"/>
      <c r="N131" s="50"/>
      <c r="O131" s="50"/>
      <c r="P131" s="50"/>
      <c r="Q131" s="50"/>
    </row>
    <row r="132" spans="1:17" ht="54.75" customHeight="1" x14ac:dyDescent="0.2">
      <c r="B132" s="50"/>
      <c r="C132" s="157"/>
      <c r="D132" s="180"/>
      <c r="E132" s="177"/>
      <c r="F132" s="172" t="s">
        <v>665</v>
      </c>
      <c r="G132" s="196"/>
      <c r="H132" s="196"/>
      <c r="I132" s="196"/>
      <c r="J132" s="196"/>
      <c r="K132" s="197"/>
      <c r="L132" s="50"/>
      <c r="M132" s="50"/>
      <c r="N132" s="50"/>
      <c r="O132" s="50"/>
      <c r="P132" s="50"/>
      <c r="Q132" s="50"/>
    </row>
    <row r="133" spans="1:17" ht="67.5" customHeight="1" x14ac:dyDescent="0.2">
      <c r="B133" s="50"/>
      <c r="C133" s="157"/>
      <c r="D133" s="180"/>
      <c r="E133" s="177"/>
      <c r="F133" s="172" t="s">
        <v>665</v>
      </c>
      <c r="G133" s="196"/>
      <c r="H133" s="196"/>
      <c r="I133" s="196"/>
      <c r="J133" s="196"/>
      <c r="K133" s="197"/>
      <c r="L133" s="50"/>
      <c r="M133" s="50"/>
      <c r="N133" s="50"/>
      <c r="O133" s="50"/>
      <c r="P133" s="50"/>
      <c r="Q133" s="50"/>
    </row>
    <row r="134" spans="1:17" ht="67.5" customHeight="1" x14ac:dyDescent="0.2">
      <c r="B134" s="50"/>
      <c r="C134" s="157"/>
      <c r="D134" s="180"/>
      <c r="E134" s="177"/>
      <c r="F134" s="172" t="s">
        <v>665</v>
      </c>
      <c r="G134" s="196"/>
      <c r="H134" s="196"/>
      <c r="I134" s="196"/>
      <c r="J134" s="196"/>
      <c r="K134" s="197"/>
      <c r="L134" s="50"/>
      <c r="M134" s="50"/>
      <c r="N134" s="50"/>
      <c r="O134" s="50"/>
      <c r="P134" s="50"/>
      <c r="Q134" s="50"/>
    </row>
    <row r="135" spans="1:17" ht="67.5" customHeight="1" thickBot="1" x14ac:dyDescent="0.25">
      <c r="B135" s="50"/>
      <c r="C135" s="157"/>
      <c r="D135" s="178"/>
      <c r="E135" s="179"/>
      <c r="F135" s="172"/>
      <c r="G135" s="161"/>
      <c r="H135" s="161"/>
      <c r="I135" s="161"/>
      <c r="J135" s="161"/>
      <c r="K135" s="173"/>
      <c r="L135" s="50"/>
      <c r="M135" s="50"/>
      <c r="N135" s="50"/>
      <c r="O135" s="50"/>
      <c r="P135" s="50"/>
      <c r="Q135" s="50"/>
    </row>
    <row r="136" spans="1:17" ht="78.95" customHeight="1" thickBot="1" x14ac:dyDescent="0.25">
      <c r="B136" s="50"/>
      <c r="C136" s="117" t="s">
        <v>383</v>
      </c>
      <c r="D136" s="181" t="s">
        <v>723</v>
      </c>
      <c r="E136" s="182"/>
      <c r="F136" s="161" t="s">
        <v>665</v>
      </c>
      <c r="G136" s="161"/>
      <c r="H136" s="161"/>
      <c r="I136" s="161"/>
      <c r="J136" s="161"/>
      <c r="K136" s="173"/>
      <c r="L136" s="50"/>
      <c r="M136" s="50"/>
      <c r="N136" s="50"/>
      <c r="O136" s="50"/>
      <c r="P136" s="50"/>
      <c r="Q136" s="50"/>
    </row>
    <row r="137" spans="1:17" ht="78.95" customHeight="1" x14ac:dyDescent="0.2">
      <c r="A137" s="118"/>
      <c r="B137" s="50"/>
      <c r="C137" s="156" t="s">
        <v>700</v>
      </c>
      <c r="D137" s="174" t="s">
        <v>699</v>
      </c>
      <c r="E137" s="175"/>
      <c r="F137" s="161" t="s">
        <v>665</v>
      </c>
      <c r="G137" s="161"/>
      <c r="H137" s="161"/>
      <c r="I137" s="161"/>
      <c r="J137" s="161"/>
      <c r="K137" s="173"/>
      <c r="L137" s="50"/>
      <c r="M137" s="50"/>
      <c r="N137" s="50"/>
      <c r="O137" s="50"/>
      <c r="P137" s="50"/>
      <c r="Q137" s="50"/>
    </row>
    <row r="138" spans="1:17" ht="78.95" customHeight="1" thickBot="1" x14ac:dyDescent="0.25">
      <c r="A138" s="118"/>
      <c r="B138" s="50"/>
      <c r="C138" s="293"/>
      <c r="D138" s="178"/>
      <c r="E138" s="179"/>
      <c r="F138" s="161" t="s">
        <v>665</v>
      </c>
      <c r="G138" s="161"/>
      <c r="H138" s="161"/>
      <c r="I138" s="161"/>
      <c r="J138" s="161"/>
      <c r="K138" s="173"/>
      <c r="L138" s="50"/>
      <c r="M138" s="50"/>
      <c r="N138" s="50"/>
      <c r="O138" s="50"/>
      <c r="P138" s="50"/>
      <c r="Q138" s="50"/>
    </row>
    <row r="139" spans="1:17" ht="15" customHeight="1" x14ac:dyDescent="0.2">
      <c r="A139" s="118"/>
      <c r="B139" s="50"/>
      <c r="C139" s="42"/>
      <c r="D139" s="42"/>
      <c r="E139" s="50"/>
      <c r="F139" s="50"/>
      <c r="G139" s="50"/>
      <c r="H139" s="50"/>
      <c r="I139" s="50"/>
      <c r="J139" s="50"/>
      <c r="K139" s="50"/>
      <c r="L139" s="113" t="s">
        <v>633</v>
      </c>
      <c r="M139" s="50"/>
      <c r="N139" s="50"/>
      <c r="O139" s="50"/>
      <c r="P139" s="50"/>
      <c r="Q139" s="50"/>
    </row>
    <row r="140" spans="1:17" ht="15" customHeight="1" thickBot="1" x14ac:dyDescent="0.25">
      <c r="A140" s="118"/>
      <c r="B140" s="50"/>
      <c r="C140" s="42"/>
      <c r="D140" s="42"/>
      <c r="E140" s="50"/>
      <c r="F140" s="50"/>
      <c r="G140" s="50"/>
      <c r="H140" s="50"/>
      <c r="I140" s="50"/>
      <c r="J140" s="50"/>
      <c r="K140" s="50"/>
      <c r="L140" s="50"/>
      <c r="M140" s="50"/>
      <c r="N140" s="50"/>
      <c r="O140" s="50"/>
      <c r="P140" s="50"/>
      <c r="Q140" s="50"/>
    </row>
    <row r="141" spans="1:17" ht="91.5" customHeight="1" thickBot="1" x14ac:dyDescent="0.25">
      <c r="A141" s="118"/>
      <c r="B141" s="50"/>
      <c r="C141" s="294" t="s">
        <v>131</v>
      </c>
      <c r="D141" s="295"/>
      <c r="E141" s="259" t="s">
        <v>724</v>
      </c>
      <c r="F141" s="298"/>
      <c r="G141" s="298"/>
      <c r="H141" s="298"/>
      <c r="I141" s="298"/>
      <c r="J141" s="298"/>
      <c r="K141" s="299"/>
      <c r="L141" s="113" t="s">
        <v>627</v>
      </c>
      <c r="M141" s="50"/>
      <c r="N141" s="50"/>
      <c r="O141" s="50"/>
      <c r="P141" s="50"/>
      <c r="Q141" s="50"/>
    </row>
    <row r="142" spans="1:17" x14ac:dyDescent="0.2">
      <c r="A142" s="118"/>
      <c r="B142" s="50"/>
      <c r="C142" s="50"/>
      <c r="D142" s="50"/>
      <c r="E142" s="50"/>
      <c r="F142" s="50"/>
      <c r="G142" s="50"/>
      <c r="H142" s="50"/>
      <c r="I142" s="50"/>
      <c r="J142" s="50"/>
      <c r="K142" s="50"/>
      <c r="L142" s="50"/>
      <c r="M142" s="50"/>
      <c r="N142" s="50"/>
      <c r="O142" s="50"/>
      <c r="P142" s="50"/>
      <c r="Q142" s="50"/>
    </row>
    <row r="143" spans="1:17" x14ac:dyDescent="0.2">
      <c r="A143" s="118"/>
      <c r="B143" s="50"/>
      <c r="C143" s="50"/>
      <c r="D143" s="50"/>
      <c r="E143" s="50"/>
      <c r="F143" s="50"/>
      <c r="G143" s="50"/>
      <c r="H143" s="50"/>
      <c r="I143" s="50"/>
      <c r="J143" s="50"/>
      <c r="K143" s="50"/>
      <c r="L143" s="50"/>
      <c r="M143" s="50"/>
      <c r="N143" s="50"/>
      <c r="O143" s="50"/>
      <c r="P143" s="50"/>
      <c r="Q143" s="50"/>
    </row>
    <row r="144" spans="1:17" ht="14.25" customHeight="1" x14ac:dyDescent="0.2">
      <c r="A144" s="118"/>
      <c r="B144" s="50"/>
      <c r="C144" s="164" t="s">
        <v>625</v>
      </c>
      <c r="D144" s="164"/>
      <c r="E144" s="164"/>
      <c r="F144" s="164"/>
      <c r="G144" s="164"/>
      <c r="H144" s="164"/>
      <c r="I144" s="164"/>
      <c r="J144" s="164"/>
      <c r="K144" s="164"/>
      <c r="L144" s="50"/>
      <c r="M144" s="50"/>
      <c r="N144" s="50"/>
      <c r="O144" s="50"/>
      <c r="P144" s="50"/>
      <c r="Q144" s="50"/>
    </row>
    <row r="145" spans="1:17" ht="14.25" customHeight="1" x14ac:dyDescent="0.2">
      <c r="A145" s="118"/>
      <c r="B145" s="50"/>
      <c r="C145" s="73"/>
      <c r="D145" s="73"/>
      <c r="E145" s="73"/>
      <c r="F145" s="73"/>
      <c r="G145" s="73"/>
      <c r="H145" s="73"/>
      <c r="I145" s="73"/>
      <c r="J145" s="73"/>
      <c r="K145" s="73"/>
      <c r="L145" s="50"/>
      <c r="M145" s="50"/>
      <c r="N145" s="50"/>
      <c r="O145" s="50"/>
      <c r="P145" s="50"/>
      <c r="Q145" s="50"/>
    </row>
    <row r="146" spans="1:17" ht="28.5" customHeight="1" x14ac:dyDescent="0.2">
      <c r="B146" s="50"/>
      <c r="C146" s="150" t="s">
        <v>559</v>
      </c>
      <c r="D146" s="150"/>
      <c r="E146" s="150"/>
      <c r="F146" s="150"/>
      <c r="G146" s="150"/>
      <c r="H146" s="150"/>
      <c r="I146" s="150"/>
      <c r="J146" s="150"/>
      <c r="K146" s="150"/>
      <c r="L146" s="50"/>
      <c r="M146" s="50"/>
      <c r="N146" s="50"/>
      <c r="O146" s="50"/>
      <c r="P146" s="50"/>
      <c r="Q146" s="50"/>
    </row>
    <row r="147" spans="1:17" ht="54.75" customHeight="1" x14ac:dyDescent="0.2">
      <c r="B147" s="50"/>
      <c r="C147" s="150" t="s">
        <v>550</v>
      </c>
      <c r="D147" s="150"/>
      <c r="E147" s="150"/>
      <c r="F147" s="150"/>
      <c r="G147" s="150"/>
      <c r="H147" s="150"/>
      <c r="I147" s="150"/>
      <c r="J147" s="150"/>
      <c r="K147" s="150"/>
      <c r="L147" s="50"/>
      <c r="M147" s="50"/>
      <c r="N147" s="50"/>
      <c r="O147" s="50"/>
      <c r="P147" s="50"/>
      <c r="Q147" s="50"/>
    </row>
    <row r="148" spans="1:17" ht="28.5" customHeight="1" x14ac:dyDescent="0.2">
      <c r="B148" s="50"/>
      <c r="C148" s="48" t="s">
        <v>761</v>
      </c>
      <c r="D148" s="42"/>
      <c r="E148" s="43"/>
      <c r="F148" s="42"/>
      <c r="G148" s="42"/>
      <c r="H148" s="42"/>
      <c r="I148" s="42"/>
      <c r="J148" s="42"/>
      <c r="K148" s="42"/>
      <c r="L148" s="50"/>
      <c r="M148" s="50"/>
      <c r="N148" s="50"/>
      <c r="O148" s="50"/>
      <c r="P148" s="50"/>
      <c r="Q148" s="50"/>
    </row>
    <row r="149" spans="1:17" ht="28.5" customHeight="1" x14ac:dyDescent="0.2">
      <c r="B149" s="50"/>
      <c r="C149" s="48" t="s">
        <v>376</v>
      </c>
      <c r="D149" s="42"/>
      <c r="E149" s="43"/>
      <c r="F149" s="42"/>
      <c r="G149" s="42"/>
      <c r="H149" s="42"/>
      <c r="I149" s="42"/>
      <c r="J149" s="42"/>
      <c r="K149" s="42"/>
      <c r="L149" s="50"/>
      <c r="M149" s="50"/>
      <c r="N149" s="50"/>
      <c r="O149" s="50"/>
      <c r="P149" s="50"/>
      <c r="Q149" s="50"/>
    </row>
    <row r="150" spans="1:17" ht="18.75" customHeight="1" thickBot="1" x14ac:dyDescent="0.25">
      <c r="B150" s="50"/>
      <c r="C150" s="50"/>
      <c r="D150" s="50"/>
      <c r="E150" s="50"/>
      <c r="F150" s="50"/>
      <c r="G150" s="50"/>
      <c r="H150" s="50"/>
      <c r="I150" s="50"/>
      <c r="J150" s="50"/>
      <c r="K150" s="50"/>
      <c r="L150" s="50"/>
      <c r="M150" s="50"/>
      <c r="N150" s="50"/>
      <c r="O150" s="50"/>
      <c r="P150" s="50"/>
      <c r="Q150" s="50"/>
    </row>
    <row r="151" spans="1:17" ht="39.75" customHeight="1" thickBot="1" x14ac:dyDescent="0.25">
      <c r="B151" s="42"/>
      <c r="C151" s="183" t="s">
        <v>371</v>
      </c>
      <c r="D151" s="184"/>
      <c r="E151" s="39" t="s">
        <v>653</v>
      </c>
      <c r="F151" s="185" t="s">
        <v>673</v>
      </c>
      <c r="G151" s="162"/>
      <c r="H151" s="162"/>
      <c r="I151" s="162"/>
      <c r="J151" s="162"/>
      <c r="K151" s="163"/>
      <c r="L151" s="50"/>
      <c r="M151" s="50"/>
      <c r="N151" s="50"/>
      <c r="O151" s="50"/>
      <c r="P151" s="50"/>
      <c r="Q151" s="50"/>
    </row>
    <row r="152" spans="1:17" ht="18.75" customHeight="1" thickBot="1" x14ac:dyDescent="0.25">
      <c r="B152" s="42"/>
      <c r="C152" s="48" t="s">
        <v>221</v>
      </c>
      <c r="D152" s="42"/>
      <c r="E152" s="43"/>
      <c r="F152" s="42"/>
      <c r="G152" s="42"/>
      <c r="H152" s="42"/>
      <c r="I152" s="42"/>
      <c r="J152" s="42"/>
      <c r="K152" s="42"/>
      <c r="L152" s="50"/>
      <c r="M152" s="50"/>
      <c r="N152" s="50"/>
      <c r="O152" s="50"/>
      <c r="P152" s="50"/>
      <c r="Q152" s="50"/>
    </row>
    <row r="153" spans="1:17" ht="18.75" customHeight="1" thickBot="1" x14ac:dyDescent="0.25">
      <c r="B153" s="42"/>
      <c r="C153" s="144" t="s">
        <v>5</v>
      </c>
      <c r="D153" s="147"/>
      <c r="E153" s="93" t="s">
        <v>127</v>
      </c>
      <c r="F153" s="144" t="s">
        <v>5</v>
      </c>
      <c r="G153" s="145"/>
      <c r="H153" s="145"/>
      <c r="I153" s="145"/>
      <c r="J153" s="146" t="s">
        <v>127</v>
      </c>
      <c r="K153" s="146"/>
      <c r="L153" s="50"/>
      <c r="M153" s="50"/>
      <c r="N153" s="50"/>
      <c r="O153" s="50"/>
      <c r="P153" s="50"/>
      <c r="Q153" s="50"/>
    </row>
    <row r="154" spans="1:17" ht="18.75" customHeight="1" thickBot="1" x14ac:dyDescent="0.2">
      <c r="B154" s="42"/>
      <c r="C154" s="148" t="str">
        <f>IFERROR((VLOOKUP($F$151,LookUp!$BL$4:$CR$14,2))," ")</f>
        <v xml:space="preserve"> </v>
      </c>
      <c r="D154" s="149"/>
      <c r="E154" s="92"/>
      <c r="F154" s="151" t="str">
        <f>IFERROR((VLOOKUP($F$151,LookUp!$BL$4:$CR$14,15))," ")</f>
        <v xml:space="preserve"> </v>
      </c>
      <c r="G154" s="152"/>
      <c r="H154" s="152" t="str">
        <f>IFERROR((VLOOKUP($F$151,LookUp!$BL$4:$CR$14,2))," ")</f>
        <v xml:space="preserve"> </v>
      </c>
      <c r="I154" s="153"/>
      <c r="J154" s="167" t="str">
        <f>IFERROR((IF(F154="-","No information required"," "))," ")</f>
        <v xml:space="preserve"> </v>
      </c>
      <c r="K154" s="171"/>
      <c r="L154" s="50"/>
      <c r="M154" s="50"/>
      <c r="N154" s="50"/>
      <c r="O154" s="50"/>
      <c r="P154" s="50"/>
      <c r="Q154" s="50"/>
    </row>
    <row r="155" spans="1:17" ht="18.75" customHeight="1" thickBot="1" x14ac:dyDescent="0.2">
      <c r="B155" s="42"/>
      <c r="C155" s="148" t="str">
        <f>IFERROR((VLOOKUP($F$151,LookUp!$BL$4:$CR$14,3))," ")</f>
        <v xml:space="preserve"> </v>
      </c>
      <c r="D155" s="149"/>
      <c r="E155" s="40"/>
      <c r="F155" s="148" t="str">
        <f>IFERROR((VLOOKUP($F$151,LookUp!$BL$4:$CR$14,16))," ")</f>
        <v xml:space="preserve"> </v>
      </c>
      <c r="G155" s="186"/>
      <c r="H155" s="186" t="str">
        <f>IFERROR((VLOOKUP($F$151,LookUp!$BL$4:$CR$14,2))," ")</f>
        <v xml:space="preserve"> </v>
      </c>
      <c r="I155" s="187"/>
      <c r="J155" s="172" t="str">
        <f t="shared" ref="J155:J166" si="9">IFERROR((IF(F155="-","No information required"," "))," ")</f>
        <v xml:space="preserve"> </v>
      </c>
      <c r="K155" s="173"/>
      <c r="L155" s="50"/>
      <c r="M155" s="50"/>
      <c r="N155" s="50"/>
      <c r="O155" s="50"/>
      <c r="P155" s="50"/>
      <c r="Q155" s="50"/>
    </row>
    <row r="156" spans="1:17" ht="18.75" customHeight="1" thickBot="1" x14ac:dyDescent="0.2">
      <c r="B156" s="42"/>
      <c r="C156" s="148" t="str">
        <f>IFERROR((VLOOKUP($F$151,LookUp!$BL$4:$CR$14,4))," ")</f>
        <v xml:space="preserve"> </v>
      </c>
      <c r="D156" s="149"/>
      <c r="E156" s="40"/>
      <c r="F156" s="148" t="str">
        <f>IFERROR((VLOOKUP($F$151,LookUp!$BL$4:$CR$14,17))," ")</f>
        <v xml:space="preserve"> </v>
      </c>
      <c r="G156" s="186"/>
      <c r="H156" s="186" t="str">
        <f>IFERROR((VLOOKUP($F$151,LookUp!$BL$4:$CR$14,2))," ")</f>
        <v xml:space="preserve"> </v>
      </c>
      <c r="I156" s="187"/>
      <c r="J156" s="172" t="str">
        <f t="shared" si="9"/>
        <v xml:space="preserve"> </v>
      </c>
      <c r="K156" s="173"/>
      <c r="L156" s="50"/>
      <c r="M156" s="50"/>
      <c r="N156" s="50"/>
      <c r="O156" s="50"/>
      <c r="P156" s="50"/>
      <c r="Q156" s="50"/>
    </row>
    <row r="157" spans="1:17" ht="18.75" customHeight="1" thickBot="1" x14ac:dyDescent="0.2">
      <c r="B157" s="42"/>
      <c r="C157" s="148" t="str">
        <f>IFERROR((VLOOKUP($F$151,LookUp!$BL$4:$CR$14,5))," ")</f>
        <v xml:space="preserve"> </v>
      </c>
      <c r="D157" s="149"/>
      <c r="E157" s="40"/>
      <c r="F157" s="151" t="str">
        <f>IFERROR((VLOOKUP($F$151,LookUp!$BL$4:$CR$14,18))," ")</f>
        <v xml:space="preserve"> </v>
      </c>
      <c r="G157" s="152"/>
      <c r="H157" s="152" t="str">
        <f>IFERROR((VLOOKUP($F$151,LookUp!$BL$4:$CR$14,2))," ")</f>
        <v xml:space="preserve"> </v>
      </c>
      <c r="I157" s="153"/>
      <c r="J157" s="172" t="str">
        <f t="shared" si="9"/>
        <v xml:space="preserve"> </v>
      </c>
      <c r="K157" s="173"/>
      <c r="L157" s="50"/>
      <c r="M157" s="50"/>
      <c r="N157" s="50"/>
      <c r="O157" s="50"/>
      <c r="P157" s="50"/>
      <c r="Q157" s="50"/>
    </row>
    <row r="158" spans="1:17" ht="18.75" customHeight="1" thickBot="1" x14ac:dyDescent="0.2">
      <c r="B158" s="42"/>
      <c r="C158" s="148" t="str">
        <f>IFERROR((VLOOKUP($F$151,LookUp!$BL$4:$CR$14,6))," ")</f>
        <v xml:space="preserve"> </v>
      </c>
      <c r="D158" s="149"/>
      <c r="E158" s="40"/>
      <c r="F158" s="151" t="str">
        <f>IFERROR((VLOOKUP($F$151,LookUp!$BL$4:$CR$14,19))," ")</f>
        <v xml:space="preserve"> </v>
      </c>
      <c r="G158" s="152"/>
      <c r="H158" s="152" t="str">
        <f>IFERROR((VLOOKUP($F$151,LookUp!$BL$4:$CR$14,2))," ")</f>
        <v xml:space="preserve"> </v>
      </c>
      <c r="I158" s="153"/>
      <c r="J158" s="172" t="str">
        <f t="shared" si="9"/>
        <v xml:space="preserve"> </v>
      </c>
      <c r="K158" s="173"/>
      <c r="L158" s="50"/>
      <c r="M158" s="50"/>
      <c r="N158" s="50"/>
      <c r="O158" s="50"/>
      <c r="P158" s="50"/>
      <c r="Q158" s="50"/>
    </row>
    <row r="159" spans="1:17" ht="18.75" customHeight="1" thickBot="1" x14ac:dyDescent="0.2">
      <c r="B159" s="42"/>
      <c r="C159" s="148" t="str">
        <f>IFERROR((VLOOKUP($F$151,LookUp!$BL$4:$CR$14,7))," ")</f>
        <v xml:space="preserve"> </v>
      </c>
      <c r="D159" s="149"/>
      <c r="E159" s="40"/>
      <c r="F159" s="151" t="str">
        <f>IFERROR((VLOOKUP($F$151,LookUp!$BL$4:$CR$14,20))," ")</f>
        <v xml:space="preserve"> </v>
      </c>
      <c r="G159" s="152"/>
      <c r="H159" s="152" t="str">
        <f>IFERROR((VLOOKUP($F$151,LookUp!$BL$4:$CR$14,2))," ")</f>
        <v xml:space="preserve"> </v>
      </c>
      <c r="I159" s="153"/>
      <c r="J159" s="172" t="str">
        <f t="shared" si="9"/>
        <v xml:space="preserve"> </v>
      </c>
      <c r="K159" s="173"/>
      <c r="L159" s="50"/>
      <c r="M159" s="50"/>
      <c r="N159" s="50"/>
      <c r="O159" s="50"/>
      <c r="P159" s="50"/>
      <c r="Q159" s="50"/>
    </row>
    <row r="160" spans="1:17" ht="18.75" customHeight="1" thickBot="1" x14ac:dyDescent="0.2">
      <c r="B160" s="42"/>
      <c r="C160" s="148" t="str">
        <f>IFERROR((VLOOKUP($F$151,LookUp!$BL$4:$CR$14,8))," ")</f>
        <v xml:space="preserve"> </v>
      </c>
      <c r="D160" s="149"/>
      <c r="E160" s="40"/>
      <c r="F160" s="151" t="str">
        <f>IFERROR((VLOOKUP($F$151,LookUp!$BL$4:$CR$14,21))," ")</f>
        <v xml:space="preserve"> </v>
      </c>
      <c r="G160" s="152"/>
      <c r="H160" s="152" t="str">
        <f>IFERROR((VLOOKUP($F$151,LookUp!$BL$4:$CR$14,2))," ")</f>
        <v xml:space="preserve"> </v>
      </c>
      <c r="I160" s="153"/>
      <c r="J160" s="172" t="str">
        <f t="shared" si="9"/>
        <v xml:space="preserve"> </v>
      </c>
      <c r="K160" s="173"/>
      <c r="L160" s="50"/>
      <c r="M160" s="50"/>
      <c r="N160" s="50"/>
      <c r="O160" s="50"/>
      <c r="P160" s="50"/>
      <c r="Q160" s="50"/>
    </row>
    <row r="161" spans="2:17" ht="18.75" customHeight="1" thickBot="1" x14ac:dyDescent="0.2">
      <c r="B161" s="42"/>
      <c r="C161" s="148" t="str">
        <f>IFERROR((VLOOKUP($F$151,LookUp!$BL$4:$CR$14,9))," ")</f>
        <v xml:space="preserve"> </v>
      </c>
      <c r="D161" s="149"/>
      <c r="E161" s="40"/>
      <c r="F161" s="151" t="str">
        <f>IFERROR((VLOOKUP($F$151,LookUp!$BL$4:$CR$14,22))," ")</f>
        <v xml:space="preserve"> </v>
      </c>
      <c r="G161" s="152"/>
      <c r="H161" s="152" t="str">
        <f>IFERROR((VLOOKUP($F$151,LookUp!$BL$4:$CR$14,2))," ")</f>
        <v xml:space="preserve"> </v>
      </c>
      <c r="I161" s="153"/>
      <c r="J161" s="172" t="str">
        <f t="shared" si="9"/>
        <v xml:space="preserve"> </v>
      </c>
      <c r="K161" s="173"/>
      <c r="L161" s="50"/>
      <c r="M161" s="50"/>
      <c r="N161" s="50"/>
      <c r="O161" s="50"/>
      <c r="P161" s="50"/>
      <c r="Q161" s="50"/>
    </row>
    <row r="162" spans="2:17" ht="18.75" customHeight="1" thickBot="1" x14ac:dyDescent="0.2">
      <c r="B162" s="42"/>
      <c r="C162" s="148" t="str">
        <f>IFERROR((VLOOKUP($F$151,LookUp!$BL$4:$CR$14,10))," ")</f>
        <v xml:space="preserve"> </v>
      </c>
      <c r="D162" s="149"/>
      <c r="E162" s="40"/>
      <c r="F162" s="151" t="str">
        <f>IFERROR((VLOOKUP($F$151,LookUp!$BL$4:$CR$14,23))," ")</f>
        <v xml:space="preserve"> </v>
      </c>
      <c r="G162" s="152"/>
      <c r="H162" s="152" t="str">
        <f>IFERROR((VLOOKUP($F$151,LookUp!$BL$4:$CR$14,2))," ")</f>
        <v xml:space="preserve"> </v>
      </c>
      <c r="I162" s="153"/>
      <c r="J162" s="172" t="str">
        <f t="shared" si="9"/>
        <v xml:space="preserve"> </v>
      </c>
      <c r="K162" s="173"/>
      <c r="L162" s="50"/>
      <c r="M162" s="50"/>
      <c r="N162" s="50"/>
      <c r="O162" s="50"/>
      <c r="P162" s="50"/>
      <c r="Q162" s="50"/>
    </row>
    <row r="163" spans="2:17" ht="18.75" customHeight="1" thickBot="1" x14ac:dyDescent="0.2">
      <c r="B163" s="42"/>
      <c r="C163" s="148" t="str">
        <f>IFERROR((VLOOKUP($F$151,LookUp!$BL$4:$CR$14,11))," ")</f>
        <v xml:space="preserve"> </v>
      </c>
      <c r="D163" s="149"/>
      <c r="E163" s="40"/>
      <c r="F163" s="151" t="str">
        <f>IFERROR((VLOOKUP($F$151,LookUp!$BL$4:$CR$14,24))," ")</f>
        <v xml:space="preserve"> </v>
      </c>
      <c r="G163" s="152"/>
      <c r="H163" s="152" t="str">
        <f>IFERROR((VLOOKUP($F$151,LookUp!$BL$4:$CR$14,2))," ")</f>
        <v xml:space="preserve"> </v>
      </c>
      <c r="I163" s="153"/>
      <c r="J163" s="172" t="str">
        <f t="shared" si="9"/>
        <v xml:space="preserve"> </v>
      </c>
      <c r="K163" s="173"/>
      <c r="L163" s="50"/>
      <c r="M163" s="50"/>
      <c r="N163" s="50"/>
      <c r="O163" s="50"/>
      <c r="P163" s="50"/>
      <c r="Q163" s="50"/>
    </row>
    <row r="164" spans="2:17" ht="18.75" customHeight="1" thickBot="1" x14ac:dyDescent="0.2">
      <c r="B164" s="42"/>
      <c r="C164" s="148" t="str">
        <f>IFERROR((VLOOKUP($F$151,LookUp!$BL$4:$CR$14,12))," ")</f>
        <v xml:space="preserve"> </v>
      </c>
      <c r="D164" s="149"/>
      <c r="E164" s="40"/>
      <c r="F164" s="151" t="str">
        <f>IFERROR((VLOOKUP($F$151,LookUp!$BL$4:$CR$14,25))," ")</f>
        <v xml:space="preserve"> </v>
      </c>
      <c r="G164" s="152"/>
      <c r="H164" s="152" t="str">
        <f>IFERROR((VLOOKUP($F$151,LookUp!$BL$4:$CR$14,2))," ")</f>
        <v xml:space="preserve"> </v>
      </c>
      <c r="I164" s="153"/>
      <c r="J164" s="172" t="str">
        <f t="shared" si="9"/>
        <v xml:space="preserve"> </v>
      </c>
      <c r="K164" s="173"/>
      <c r="L164" s="50"/>
      <c r="M164" s="50"/>
      <c r="N164" s="50"/>
      <c r="O164" s="50"/>
      <c r="P164" s="50"/>
      <c r="Q164" s="50"/>
    </row>
    <row r="165" spans="2:17" ht="18.75" customHeight="1" thickBot="1" x14ac:dyDescent="0.2">
      <c r="B165" s="42"/>
      <c r="C165" s="148" t="str">
        <f>IFERROR((VLOOKUP($F$151,LookUp!$BL$4:$CR$14,13))," ")</f>
        <v xml:space="preserve"> </v>
      </c>
      <c r="D165" s="149"/>
      <c r="E165" s="40"/>
      <c r="F165" s="151" t="str">
        <f>IFERROR((VLOOKUP($F$151,LookUp!$BL$4:$CR$14,26))," ")</f>
        <v xml:space="preserve"> </v>
      </c>
      <c r="G165" s="152"/>
      <c r="H165" s="152" t="str">
        <f>IFERROR((VLOOKUP($F$151,LookUp!$BL$4:$CR$14,2))," ")</f>
        <v xml:space="preserve"> </v>
      </c>
      <c r="I165" s="153"/>
      <c r="J165" s="172" t="str">
        <f t="shared" si="9"/>
        <v xml:space="preserve"> </v>
      </c>
      <c r="K165" s="173"/>
      <c r="L165" s="50"/>
      <c r="M165" s="50"/>
      <c r="N165" s="50"/>
      <c r="O165" s="50"/>
      <c r="P165" s="50"/>
      <c r="Q165" s="50"/>
    </row>
    <row r="166" spans="2:17" ht="18.75" customHeight="1" thickBot="1" x14ac:dyDescent="0.2">
      <c r="B166" s="42"/>
      <c r="C166" s="148" t="str">
        <f>IFERROR((VLOOKUP($F$151,LookUp!$BL$4:$CR$14,14))," ")</f>
        <v xml:space="preserve"> </v>
      </c>
      <c r="D166" s="149"/>
      <c r="E166" s="40"/>
      <c r="F166" s="151" t="str">
        <f>IFERROR((VLOOKUP($F$151,LookUp!$BL$4:$CR$14,27))," ")</f>
        <v xml:space="preserve"> </v>
      </c>
      <c r="G166" s="152"/>
      <c r="H166" s="152" t="str">
        <f>IFERROR((VLOOKUP($F$151,LookUp!$BL$4:$CR$14,2))," ")</f>
        <v xml:space="preserve"> </v>
      </c>
      <c r="I166" s="153"/>
      <c r="J166" s="172" t="str">
        <f t="shared" si="9"/>
        <v xml:space="preserve"> </v>
      </c>
      <c r="K166" s="173"/>
      <c r="L166" s="50"/>
      <c r="M166" s="50"/>
      <c r="N166" s="50"/>
      <c r="O166" s="50"/>
      <c r="P166" s="50"/>
      <c r="Q166" s="50"/>
    </row>
    <row r="167" spans="2:17" x14ac:dyDescent="0.2">
      <c r="B167" s="42"/>
      <c r="C167" s="42"/>
      <c r="D167" s="42"/>
      <c r="E167" s="43"/>
      <c r="F167" s="42"/>
      <c r="G167" s="42"/>
      <c r="H167" s="42"/>
      <c r="I167" s="42"/>
      <c r="J167" s="42"/>
      <c r="K167" s="42"/>
      <c r="L167" s="50"/>
      <c r="M167" s="50"/>
      <c r="N167" s="50"/>
      <c r="O167" s="50"/>
      <c r="P167" s="50"/>
      <c r="Q167" s="50"/>
    </row>
    <row r="168" spans="2:17" ht="28.5" customHeight="1" x14ac:dyDescent="0.2">
      <c r="B168" s="42"/>
      <c r="C168" s="150" t="s">
        <v>417</v>
      </c>
      <c r="D168" s="150"/>
      <c r="E168" s="150"/>
      <c r="F168" s="150"/>
      <c r="G168" s="150"/>
      <c r="H168" s="150"/>
      <c r="I168" s="150"/>
      <c r="J168" s="150"/>
      <c r="K168" s="150"/>
      <c r="L168" s="50"/>
      <c r="M168" s="50"/>
      <c r="N168" s="50"/>
      <c r="O168" s="50"/>
      <c r="P168" s="50"/>
      <c r="Q168" s="50"/>
    </row>
    <row r="169" spans="2:17" x14ac:dyDescent="0.2">
      <c r="B169" s="42"/>
      <c r="C169" s="42"/>
      <c r="D169" s="42"/>
      <c r="E169" s="43"/>
      <c r="F169" s="42"/>
      <c r="G169" s="42"/>
      <c r="H169" s="42"/>
      <c r="I169" s="42"/>
      <c r="J169" s="42"/>
      <c r="K169" s="42"/>
      <c r="L169" s="50"/>
      <c r="M169" s="50"/>
      <c r="N169" s="50"/>
      <c r="O169" s="50"/>
      <c r="P169" s="50"/>
      <c r="Q169" s="50"/>
    </row>
    <row r="170" spans="2:17" ht="11.25" thickBot="1" x14ac:dyDescent="0.25">
      <c r="B170" s="42"/>
      <c r="C170" s="42"/>
      <c r="D170" s="42"/>
      <c r="E170" s="43"/>
      <c r="F170" s="42"/>
      <c r="G170" s="42"/>
      <c r="H170" s="42"/>
      <c r="I170" s="42"/>
      <c r="J170" s="42"/>
      <c r="K170" s="42"/>
      <c r="L170" s="50"/>
      <c r="M170" s="50"/>
      <c r="N170" s="50"/>
      <c r="O170" s="50"/>
      <c r="P170" s="50"/>
      <c r="Q170" s="50"/>
    </row>
    <row r="171" spans="2:17" ht="39.75" customHeight="1" thickBot="1" x14ac:dyDescent="0.25">
      <c r="B171" s="50"/>
      <c r="C171" s="183" t="s">
        <v>372</v>
      </c>
      <c r="D171" s="184"/>
      <c r="E171" s="39" t="s">
        <v>654</v>
      </c>
      <c r="F171" s="185" t="s">
        <v>673</v>
      </c>
      <c r="G171" s="161"/>
      <c r="H171" s="161"/>
      <c r="I171" s="161"/>
      <c r="J171" s="161"/>
      <c r="K171" s="173"/>
      <c r="L171" s="50"/>
      <c r="M171" s="50"/>
      <c r="N171" s="50"/>
      <c r="O171" s="50"/>
      <c r="P171" s="50"/>
      <c r="Q171" s="50"/>
    </row>
    <row r="172" spans="2:17" ht="15" thickBot="1" x14ac:dyDescent="0.25">
      <c r="B172" s="50"/>
      <c r="C172" s="48" t="s">
        <v>150</v>
      </c>
      <c r="D172" s="42"/>
      <c r="E172" s="43"/>
      <c r="F172" s="42"/>
      <c r="G172" s="42"/>
      <c r="H172" s="42"/>
      <c r="I172" s="42"/>
      <c r="J172" s="42"/>
      <c r="K172" s="42"/>
      <c r="L172" s="50"/>
      <c r="M172" s="50"/>
      <c r="N172" s="50"/>
      <c r="O172" s="50"/>
      <c r="P172" s="50"/>
      <c r="Q172" s="50"/>
    </row>
    <row r="173" spans="2:17" ht="18.75" customHeight="1" thickBot="1" x14ac:dyDescent="0.25">
      <c r="B173" s="50"/>
      <c r="C173" s="144" t="s">
        <v>5</v>
      </c>
      <c r="D173" s="147"/>
      <c r="E173" s="93" t="s">
        <v>127</v>
      </c>
      <c r="F173" s="144" t="s">
        <v>5</v>
      </c>
      <c r="G173" s="145"/>
      <c r="H173" s="145"/>
      <c r="I173" s="145"/>
      <c r="J173" s="146" t="s">
        <v>127</v>
      </c>
      <c r="K173" s="146"/>
      <c r="L173" s="50"/>
      <c r="M173" s="50"/>
      <c r="N173" s="50"/>
      <c r="O173" s="50"/>
      <c r="P173" s="50"/>
      <c r="Q173" s="50"/>
    </row>
    <row r="174" spans="2:17" ht="18.75" customHeight="1" thickBot="1" x14ac:dyDescent="0.3">
      <c r="B174" s="50"/>
      <c r="C174" s="148" t="str">
        <f>IFERROR((VLOOKUP($F$171,LookUp!$BL$4:$CR$14,2))," ")</f>
        <v xml:space="preserve"> </v>
      </c>
      <c r="D174" s="149"/>
      <c r="E174" s="40"/>
      <c r="F174" s="148" t="str">
        <f>IFERROR((VLOOKUP($F$171,LookUp!$BL$4:$CR$14,15))," ")</f>
        <v xml:space="preserve"> </v>
      </c>
      <c r="G174" s="188"/>
      <c r="H174" s="188" t="str">
        <f>IFERROR((VLOOKUP($F$151,LookUp!$BL$4:$CR$14,2))," ")</f>
        <v xml:space="preserve"> </v>
      </c>
      <c r="I174" s="149"/>
      <c r="J174" s="189" t="str">
        <f t="shared" ref="J174:J186" si="10">IFERROR((IF(F174="-","No information required"," "))," ")</f>
        <v xml:space="preserve"> </v>
      </c>
      <c r="K174" s="190"/>
      <c r="L174" s="50"/>
      <c r="M174" s="50"/>
      <c r="N174" s="50"/>
      <c r="O174" s="50"/>
      <c r="P174" s="50"/>
      <c r="Q174" s="50"/>
    </row>
    <row r="175" spans="2:17" ht="18.75" customHeight="1" thickBot="1" x14ac:dyDescent="0.3">
      <c r="B175" s="50"/>
      <c r="C175" s="148" t="str">
        <f>IFERROR((VLOOKUP($F$171,LookUp!$BL$4:$CR$14,3))," ")</f>
        <v xml:space="preserve"> </v>
      </c>
      <c r="D175" s="149"/>
      <c r="E175" s="40"/>
      <c r="F175" s="148" t="str">
        <f>IFERROR((VLOOKUP($F$171,LookUp!$BL$4:$CR$14,16))," ")</f>
        <v xml:space="preserve"> </v>
      </c>
      <c r="G175" s="186"/>
      <c r="H175" s="186" t="str">
        <f>IFERROR((VLOOKUP($F$151,LookUp!$BL$4:$CR$14,2))," ")</f>
        <v xml:space="preserve"> </v>
      </c>
      <c r="I175" s="187"/>
      <c r="J175" s="189" t="str">
        <f t="shared" si="10"/>
        <v xml:space="preserve"> </v>
      </c>
      <c r="K175" s="190"/>
      <c r="L175" s="50"/>
      <c r="M175" s="50"/>
      <c r="N175" s="50"/>
      <c r="O175" s="50"/>
      <c r="P175" s="50"/>
      <c r="Q175" s="50"/>
    </row>
    <row r="176" spans="2:17" ht="18.75" customHeight="1" thickBot="1" x14ac:dyDescent="0.3">
      <c r="B176" s="50"/>
      <c r="C176" s="148" t="str">
        <f>IFERROR((VLOOKUP($F$171,LookUp!$BL$4:$CR$14,4))," ")</f>
        <v xml:space="preserve"> </v>
      </c>
      <c r="D176" s="149"/>
      <c r="E176" s="40"/>
      <c r="F176" s="148" t="str">
        <f>IFERROR((VLOOKUP($F$171,LookUp!$BL$4:$CR$14,17))," ")</f>
        <v xml:space="preserve"> </v>
      </c>
      <c r="G176" s="186"/>
      <c r="H176" s="186" t="str">
        <f>IFERROR((VLOOKUP($F$151,LookUp!$BL$4:$CR$14,2))," ")</f>
        <v xml:space="preserve"> </v>
      </c>
      <c r="I176" s="187"/>
      <c r="J176" s="189" t="str">
        <f t="shared" si="10"/>
        <v xml:space="preserve"> </v>
      </c>
      <c r="K176" s="190"/>
      <c r="L176" s="50"/>
      <c r="M176" s="50"/>
      <c r="N176" s="50"/>
      <c r="O176" s="50"/>
      <c r="P176" s="50"/>
      <c r="Q176" s="50"/>
    </row>
    <row r="177" spans="2:17" ht="18.75" customHeight="1" thickBot="1" x14ac:dyDescent="0.2">
      <c r="B177" s="50"/>
      <c r="C177" s="148" t="str">
        <f>IFERROR((VLOOKUP($F$171,LookUp!$BL$4:$CR$14,5))," ")</f>
        <v xml:space="preserve"> </v>
      </c>
      <c r="D177" s="149"/>
      <c r="E177" s="40"/>
      <c r="F177" s="151" t="str">
        <f>IFERROR((VLOOKUP($F$171,LookUp!$BL$4:$CR$14,18))," ")</f>
        <v xml:space="preserve"> </v>
      </c>
      <c r="G177" s="152"/>
      <c r="H177" s="152" t="str">
        <f>IFERROR((VLOOKUP($F$151,LookUp!$BL$4:$CR$14,2))," ")</f>
        <v xml:space="preserve"> </v>
      </c>
      <c r="I177" s="153"/>
      <c r="J177" s="172" t="str">
        <f t="shared" si="10"/>
        <v xml:space="preserve"> </v>
      </c>
      <c r="K177" s="173"/>
      <c r="L177" s="50"/>
      <c r="M177" s="50"/>
      <c r="N177" s="50"/>
      <c r="O177" s="50"/>
      <c r="P177" s="50"/>
      <c r="Q177" s="50"/>
    </row>
    <row r="178" spans="2:17" ht="18.75" customHeight="1" thickBot="1" x14ac:dyDescent="0.2">
      <c r="B178" s="50"/>
      <c r="C178" s="148" t="str">
        <f>IFERROR((VLOOKUP($F$171,LookUp!$BL$4:$CR$14,6))," ")</f>
        <v xml:space="preserve"> </v>
      </c>
      <c r="D178" s="149"/>
      <c r="E178" s="40"/>
      <c r="F178" s="151" t="str">
        <f>IFERROR((VLOOKUP($F$171,LookUp!$BL$4:$CR$14,19))," ")</f>
        <v xml:space="preserve"> </v>
      </c>
      <c r="G178" s="152"/>
      <c r="H178" s="152" t="str">
        <f>IFERROR((VLOOKUP($F$151,LookUp!$BL$4:$CR$14,2))," ")</f>
        <v xml:space="preserve"> </v>
      </c>
      <c r="I178" s="153"/>
      <c r="J178" s="172" t="str">
        <f t="shared" si="10"/>
        <v xml:space="preserve"> </v>
      </c>
      <c r="K178" s="173"/>
      <c r="L178" s="50"/>
      <c r="M178" s="50"/>
      <c r="N178" s="50"/>
      <c r="O178" s="50"/>
      <c r="P178" s="50"/>
      <c r="Q178" s="50"/>
    </row>
    <row r="179" spans="2:17" ht="18.75" customHeight="1" thickBot="1" x14ac:dyDescent="0.2">
      <c r="B179" s="50"/>
      <c r="C179" s="148" t="str">
        <f>IFERROR((VLOOKUP($F$171,LookUp!$BL$4:$CR$14,7))," ")</f>
        <v xml:space="preserve"> </v>
      </c>
      <c r="D179" s="149"/>
      <c r="E179" s="40"/>
      <c r="F179" s="151" t="str">
        <f>IFERROR((VLOOKUP($F$171,LookUp!$BL$4:$CR$14,20))," ")</f>
        <v xml:space="preserve"> </v>
      </c>
      <c r="G179" s="152"/>
      <c r="H179" s="152" t="str">
        <f>IFERROR((VLOOKUP($F$151,LookUp!$BL$4:$CR$14,2))," ")</f>
        <v xml:space="preserve"> </v>
      </c>
      <c r="I179" s="153"/>
      <c r="J179" s="172" t="str">
        <f t="shared" si="10"/>
        <v xml:space="preserve"> </v>
      </c>
      <c r="K179" s="173"/>
      <c r="L179" s="50"/>
      <c r="M179" s="50"/>
      <c r="N179" s="50"/>
      <c r="O179" s="50"/>
      <c r="P179" s="50"/>
      <c r="Q179" s="50"/>
    </row>
    <row r="180" spans="2:17" ht="18.75" customHeight="1" thickBot="1" x14ac:dyDescent="0.2">
      <c r="B180" s="50"/>
      <c r="C180" s="148" t="str">
        <f>IFERROR((VLOOKUP($F$171,LookUp!$BL$4:$CR$14,8))," ")</f>
        <v xml:space="preserve"> </v>
      </c>
      <c r="D180" s="149"/>
      <c r="E180" s="40"/>
      <c r="F180" s="151" t="str">
        <f>IFERROR((VLOOKUP($F$171,LookUp!$BL$4:$CR$14,21))," ")</f>
        <v xml:space="preserve"> </v>
      </c>
      <c r="G180" s="152"/>
      <c r="H180" s="152" t="str">
        <f>IFERROR((VLOOKUP($F$151,LookUp!$BL$4:$CR$14,2))," ")</f>
        <v xml:space="preserve"> </v>
      </c>
      <c r="I180" s="153"/>
      <c r="J180" s="172" t="str">
        <f t="shared" si="10"/>
        <v xml:space="preserve"> </v>
      </c>
      <c r="K180" s="173"/>
      <c r="L180" s="50"/>
      <c r="M180" s="50"/>
      <c r="N180" s="50"/>
      <c r="O180" s="50"/>
      <c r="P180" s="50"/>
      <c r="Q180" s="50"/>
    </row>
    <row r="181" spans="2:17" ht="18.75" customHeight="1" thickBot="1" x14ac:dyDescent="0.2">
      <c r="B181" s="50"/>
      <c r="C181" s="148" t="str">
        <f>IFERROR((VLOOKUP($F$171,LookUp!$BL$4:$CR$14,9))," ")</f>
        <v xml:space="preserve"> </v>
      </c>
      <c r="D181" s="149"/>
      <c r="E181" s="40"/>
      <c r="F181" s="151" t="str">
        <f>IFERROR((VLOOKUP($F$171,LookUp!$BL$4:$CR$14,22))," ")</f>
        <v xml:space="preserve"> </v>
      </c>
      <c r="G181" s="152"/>
      <c r="H181" s="152" t="str">
        <f>IFERROR((VLOOKUP($F$151,LookUp!$BL$4:$CR$14,2))," ")</f>
        <v xml:space="preserve"> </v>
      </c>
      <c r="I181" s="153"/>
      <c r="J181" s="172" t="str">
        <f t="shared" si="10"/>
        <v xml:space="preserve"> </v>
      </c>
      <c r="K181" s="173"/>
      <c r="L181" s="50"/>
      <c r="M181" s="50"/>
      <c r="N181" s="50"/>
      <c r="O181" s="50"/>
      <c r="P181" s="50"/>
      <c r="Q181" s="50"/>
    </row>
    <row r="182" spans="2:17" ht="18.75" customHeight="1" thickBot="1" x14ac:dyDescent="0.2">
      <c r="B182" s="50"/>
      <c r="C182" s="148" t="str">
        <f>IFERROR((VLOOKUP($F$171,LookUp!$BL$4:$CR$14,10))," ")</f>
        <v xml:space="preserve"> </v>
      </c>
      <c r="D182" s="149"/>
      <c r="E182" s="40"/>
      <c r="F182" s="151" t="str">
        <f>IFERROR((VLOOKUP($F$171,LookUp!$BL$4:$CR$14,23))," ")</f>
        <v xml:space="preserve"> </v>
      </c>
      <c r="G182" s="152"/>
      <c r="H182" s="152" t="str">
        <f>IFERROR((VLOOKUP($F$151,LookUp!$BL$4:$CR$14,2))," ")</f>
        <v xml:space="preserve"> </v>
      </c>
      <c r="I182" s="153"/>
      <c r="J182" s="172" t="str">
        <f t="shared" si="10"/>
        <v xml:space="preserve"> </v>
      </c>
      <c r="K182" s="173"/>
      <c r="L182" s="50"/>
      <c r="M182" s="50"/>
      <c r="N182" s="50"/>
      <c r="O182" s="50"/>
      <c r="P182" s="50"/>
      <c r="Q182" s="50"/>
    </row>
    <row r="183" spans="2:17" ht="18.75" customHeight="1" thickBot="1" x14ac:dyDescent="0.2">
      <c r="B183" s="50"/>
      <c r="C183" s="148" t="str">
        <f>IFERROR((VLOOKUP($F$171,LookUp!$BL$4:$CR$14,11))," ")</f>
        <v xml:space="preserve"> </v>
      </c>
      <c r="D183" s="149"/>
      <c r="E183" s="40"/>
      <c r="F183" s="151" t="str">
        <f>IFERROR((VLOOKUP($F$171,LookUp!$BL$4:$CR$14,24))," ")</f>
        <v xml:space="preserve"> </v>
      </c>
      <c r="G183" s="152"/>
      <c r="H183" s="152" t="str">
        <f>IFERROR((VLOOKUP($F$151,LookUp!$BL$4:$CR$14,2))," ")</f>
        <v xml:space="preserve"> </v>
      </c>
      <c r="I183" s="153"/>
      <c r="J183" s="172" t="str">
        <f t="shared" si="10"/>
        <v xml:space="preserve"> </v>
      </c>
      <c r="K183" s="173"/>
      <c r="L183" s="50"/>
      <c r="M183" s="50"/>
      <c r="N183" s="50"/>
      <c r="O183" s="50"/>
      <c r="P183" s="50"/>
      <c r="Q183" s="50"/>
    </row>
    <row r="184" spans="2:17" ht="18.75" customHeight="1" thickBot="1" x14ac:dyDescent="0.2">
      <c r="B184" s="50"/>
      <c r="C184" s="148" t="str">
        <f>IFERROR((VLOOKUP($F$171,LookUp!$BL$4:$CR$14,12))," ")</f>
        <v xml:space="preserve"> </v>
      </c>
      <c r="D184" s="149"/>
      <c r="E184" s="40"/>
      <c r="F184" s="151" t="str">
        <f>IFERROR((VLOOKUP($F$171,LookUp!$BL$4:$CR$14,25))," ")</f>
        <v xml:space="preserve"> </v>
      </c>
      <c r="G184" s="152"/>
      <c r="H184" s="152" t="str">
        <f>IFERROR((VLOOKUP($F$151,LookUp!$BL$4:$CR$14,2))," ")</f>
        <v xml:space="preserve"> </v>
      </c>
      <c r="I184" s="153"/>
      <c r="J184" s="172" t="str">
        <f t="shared" si="10"/>
        <v xml:space="preserve"> </v>
      </c>
      <c r="K184" s="173"/>
      <c r="L184" s="50"/>
      <c r="M184" s="50"/>
      <c r="N184" s="50"/>
      <c r="O184" s="50"/>
      <c r="P184" s="50"/>
      <c r="Q184" s="50"/>
    </row>
    <row r="185" spans="2:17" ht="18.75" customHeight="1" thickBot="1" x14ac:dyDescent="0.2">
      <c r="B185" s="50"/>
      <c r="C185" s="148" t="str">
        <f>IFERROR((VLOOKUP($F$171,LookUp!$BL$4:$CR$14,13))," ")</f>
        <v xml:space="preserve"> </v>
      </c>
      <c r="D185" s="149"/>
      <c r="E185" s="40"/>
      <c r="F185" s="151" t="str">
        <f>IFERROR((VLOOKUP($F$171,LookUp!$BL$4:$CR$14,26))," ")</f>
        <v xml:space="preserve"> </v>
      </c>
      <c r="G185" s="152"/>
      <c r="H185" s="152" t="str">
        <f>IFERROR((VLOOKUP($F$151,LookUp!$BL$4:$CR$14,2))," ")</f>
        <v xml:space="preserve"> </v>
      </c>
      <c r="I185" s="153"/>
      <c r="J185" s="172" t="str">
        <f t="shared" si="10"/>
        <v xml:space="preserve"> </v>
      </c>
      <c r="K185" s="173"/>
      <c r="L185" s="50"/>
      <c r="M185" s="50"/>
      <c r="N185" s="50"/>
      <c r="O185" s="50"/>
      <c r="P185" s="50"/>
      <c r="Q185" s="50"/>
    </row>
    <row r="186" spans="2:17" ht="18.75" customHeight="1" thickBot="1" x14ac:dyDescent="0.2">
      <c r="B186" s="50"/>
      <c r="C186" s="148" t="str">
        <f>IFERROR((VLOOKUP($F$171,LookUp!$BL$4:$CR$14,14))," ")</f>
        <v xml:space="preserve"> </v>
      </c>
      <c r="D186" s="149"/>
      <c r="E186" s="40"/>
      <c r="F186" s="151" t="str">
        <f>IFERROR((VLOOKUP($F$171,LookUp!$BL$4:$CR$14,27))," ")</f>
        <v xml:space="preserve"> </v>
      </c>
      <c r="G186" s="152"/>
      <c r="H186" s="152" t="str">
        <f>IFERROR((VLOOKUP($F$151,LookUp!$BL$4:$CR$14,2))," ")</f>
        <v xml:space="preserve"> </v>
      </c>
      <c r="I186" s="153"/>
      <c r="J186" s="172" t="str">
        <f t="shared" si="10"/>
        <v xml:space="preserve"> </v>
      </c>
      <c r="K186" s="173"/>
      <c r="L186" s="50"/>
      <c r="M186" s="50"/>
      <c r="N186" s="50"/>
      <c r="O186" s="50"/>
      <c r="P186" s="50"/>
      <c r="Q186" s="50"/>
    </row>
    <row r="187" spans="2:17" x14ac:dyDescent="0.2">
      <c r="B187" s="50"/>
      <c r="C187" s="42"/>
      <c r="D187" s="42"/>
      <c r="E187" s="43"/>
      <c r="F187" s="42"/>
      <c r="G187" s="42"/>
      <c r="H187" s="42"/>
      <c r="I187" s="42"/>
      <c r="J187" s="42"/>
      <c r="K187" s="42"/>
      <c r="L187" s="50"/>
      <c r="M187" s="50"/>
      <c r="N187" s="50"/>
      <c r="O187" s="50"/>
      <c r="P187" s="50"/>
      <c r="Q187" s="50"/>
    </row>
    <row r="188" spans="2:17" ht="28.5" customHeight="1" x14ac:dyDescent="0.2">
      <c r="B188" s="50"/>
      <c r="C188" s="150" t="s">
        <v>418</v>
      </c>
      <c r="D188" s="150"/>
      <c r="E188" s="150"/>
      <c r="F188" s="150"/>
      <c r="G188" s="150"/>
      <c r="H188" s="150"/>
      <c r="I188" s="150"/>
      <c r="J188" s="150"/>
      <c r="K188" s="150"/>
      <c r="L188" s="50"/>
      <c r="M188" s="50"/>
      <c r="N188" s="50"/>
      <c r="O188" s="50"/>
      <c r="P188" s="50"/>
      <c r="Q188" s="50"/>
    </row>
    <row r="189" spans="2:17" ht="14.25" customHeight="1" x14ac:dyDescent="0.2">
      <c r="B189" s="50"/>
      <c r="C189" s="50"/>
      <c r="D189" s="50"/>
      <c r="E189" s="50"/>
      <c r="F189" s="50"/>
      <c r="G189" s="50"/>
      <c r="H189" s="50"/>
      <c r="I189" s="50"/>
      <c r="J189" s="50"/>
      <c r="K189" s="50"/>
      <c r="L189" s="50"/>
      <c r="M189" s="50"/>
      <c r="N189" s="50"/>
      <c r="O189" s="50"/>
      <c r="P189" s="50"/>
      <c r="Q189" s="50"/>
    </row>
    <row r="190" spans="2:17" ht="11.25" thickBot="1" x14ac:dyDescent="0.25">
      <c r="B190" s="50"/>
      <c r="C190" s="50"/>
      <c r="D190" s="50"/>
      <c r="E190" s="50"/>
      <c r="F190" s="50"/>
      <c r="G190" s="50"/>
      <c r="H190" s="50"/>
      <c r="I190" s="50"/>
      <c r="J190" s="50"/>
      <c r="K190" s="50"/>
      <c r="L190" s="50"/>
      <c r="M190" s="50"/>
      <c r="N190" s="50"/>
      <c r="O190" s="50"/>
      <c r="P190" s="50"/>
      <c r="Q190" s="50"/>
    </row>
    <row r="191" spans="2:17" ht="39.75" customHeight="1" thickBot="1" x14ac:dyDescent="0.25">
      <c r="B191" s="50"/>
      <c r="C191" s="183" t="s">
        <v>377</v>
      </c>
      <c r="D191" s="184"/>
      <c r="E191" s="39" t="s">
        <v>655</v>
      </c>
      <c r="F191" s="185" t="s">
        <v>673</v>
      </c>
      <c r="G191" s="161"/>
      <c r="H191" s="161"/>
      <c r="I191" s="161"/>
      <c r="J191" s="161"/>
      <c r="K191" s="173"/>
      <c r="L191" s="50"/>
      <c r="M191" s="50"/>
      <c r="N191" s="50"/>
      <c r="O191" s="50"/>
      <c r="P191" s="50"/>
      <c r="Q191" s="50"/>
    </row>
    <row r="192" spans="2:17" ht="15" thickBot="1" x14ac:dyDescent="0.25">
      <c r="B192" s="50"/>
      <c r="C192" s="48" t="s">
        <v>221</v>
      </c>
      <c r="D192" s="42"/>
      <c r="E192" s="43"/>
      <c r="F192" s="42"/>
      <c r="G192" s="42"/>
      <c r="H192" s="42"/>
      <c r="I192" s="42"/>
      <c r="J192" s="42"/>
      <c r="K192" s="42"/>
      <c r="L192" s="50"/>
      <c r="M192" s="50"/>
      <c r="N192" s="50"/>
      <c r="O192" s="50"/>
      <c r="P192" s="50"/>
      <c r="Q192" s="50"/>
    </row>
    <row r="193" spans="2:17" ht="18.75" customHeight="1" thickBot="1" x14ac:dyDescent="0.25">
      <c r="B193" s="50"/>
      <c r="C193" s="144" t="s">
        <v>5</v>
      </c>
      <c r="D193" s="147"/>
      <c r="E193" s="93" t="s">
        <v>127</v>
      </c>
      <c r="F193" s="144" t="s">
        <v>5</v>
      </c>
      <c r="G193" s="145"/>
      <c r="H193" s="145"/>
      <c r="I193" s="145"/>
      <c r="J193" s="146" t="s">
        <v>127</v>
      </c>
      <c r="K193" s="146"/>
      <c r="L193" s="50"/>
      <c r="M193" s="50"/>
      <c r="N193" s="50"/>
      <c r="O193" s="50"/>
      <c r="P193" s="50"/>
      <c r="Q193" s="50"/>
    </row>
    <row r="194" spans="2:17" ht="18.75" customHeight="1" thickBot="1" x14ac:dyDescent="0.2">
      <c r="B194" s="50"/>
      <c r="C194" s="148" t="str">
        <f>IFERROR((VLOOKUP($F$191,LookUp!$BL$4:$CR$14,2))," ")</f>
        <v xml:space="preserve"> </v>
      </c>
      <c r="D194" s="149"/>
      <c r="E194" s="40"/>
      <c r="F194" s="148" t="str">
        <f>IFERROR((VLOOKUP($F$191,LookUp!$BL$4:$CR$14,15))," ")</f>
        <v xml:space="preserve"> </v>
      </c>
      <c r="G194" s="186"/>
      <c r="H194" s="186" t="str">
        <f>IFERROR((VLOOKUP($F$151,LookUp!$BL$4:$CR$14,2))," ")</f>
        <v xml:space="preserve"> </v>
      </c>
      <c r="I194" s="187"/>
      <c r="J194" s="172" t="str">
        <f t="shared" ref="J194:J206" si="11">IFERROR((IF(F194="-","No information required"," "))," ")</f>
        <v xml:space="preserve"> </v>
      </c>
      <c r="K194" s="173"/>
      <c r="L194" s="50"/>
      <c r="M194" s="50"/>
      <c r="N194" s="50"/>
      <c r="O194" s="50"/>
      <c r="P194" s="50"/>
      <c r="Q194" s="50"/>
    </row>
    <row r="195" spans="2:17" ht="18.75" customHeight="1" thickBot="1" x14ac:dyDescent="0.2">
      <c r="B195" s="50"/>
      <c r="C195" s="148" t="str">
        <f>IFERROR((VLOOKUP($F$191,LookUp!$BL$4:$CR$14,3))," ")</f>
        <v xml:space="preserve"> </v>
      </c>
      <c r="D195" s="149"/>
      <c r="E195" s="40"/>
      <c r="F195" s="148" t="str">
        <f>IFERROR((VLOOKUP($F$191,LookUp!$BL$4:$CR$14,16))," ")</f>
        <v xml:space="preserve"> </v>
      </c>
      <c r="G195" s="186"/>
      <c r="H195" s="186" t="str">
        <f>IFERROR((VLOOKUP($F$151,LookUp!$BL$4:$CR$14,2))," ")</f>
        <v xml:space="preserve"> </v>
      </c>
      <c r="I195" s="187"/>
      <c r="J195" s="172" t="str">
        <f t="shared" si="11"/>
        <v xml:space="preserve"> </v>
      </c>
      <c r="K195" s="173"/>
      <c r="L195" s="50"/>
      <c r="M195" s="50"/>
      <c r="N195" s="50"/>
      <c r="O195" s="50"/>
      <c r="P195" s="50"/>
      <c r="Q195" s="50"/>
    </row>
    <row r="196" spans="2:17" ht="18.75" customHeight="1" thickBot="1" x14ac:dyDescent="0.2">
      <c r="B196" s="50"/>
      <c r="C196" s="148" t="str">
        <f>IFERROR((VLOOKUP($F$191,LookUp!$BL$4:$CR$14,4))," ")</f>
        <v xml:space="preserve"> </v>
      </c>
      <c r="D196" s="149"/>
      <c r="E196" s="40"/>
      <c r="F196" s="148" t="str">
        <f>IFERROR((VLOOKUP($F$191,LookUp!$BL$4:$CR$14,17))," ")</f>
        <v xml:space="preserve"> </v>
      </c>
      <c r="G196" s="186"/>
      <c r="H196" s="186" t="str">
        <f>IFERROR((VLOOKUP($F$151,LookUp!$BL$4:$CR$14,2))," ")</f>
        <v xml:space="preserve"> </v>
      </c>
      <c r="I196" s="187"/>
      <c r="J196" s="172" t="str">
        <f t="shared" si="11"/>
        <v xml:space="preserve"> </v>
      </c>
      <c r="K196" s="173"/>
      <c r="L196" s="50"/>
      <c r="M196" s="50"/>
      <c r="N196" s="50"/>
      <c r="O196" s="50"/>
      <c r="P196" s="50"/>
      <c r="Q196" s="50"/>
    </row>
    <row r="197" spans="2:17" ht="18.75" customHeight="1" thickBot="1" x14ac:dyDescent="0.2">
      <c r="B197" s="50"/>
      <c r="C197" s="148" t="str">
        <f>IFERROR((VLOOKUP($F$191,LookUp!$BL$4:$CR$14,5))," ")</f>
        <v xml:space="preserve"> </v>
      </c>
      <c r="D197" s="149"/>
      <c r="E197" s="40"/>
      <c r="F197" s="151" t="str">
        <f>IFERROR((VLOOKUP($F$191,LookUp!$BL$4:$CR$14,18))," ")</f>
        <v xml:space="preserve"> </v>
      </c>
      <c r="G197" s="152"/>
      <c r="H197" s="152" t="str">
        <f>IFERROR((VLOOKUP($F$151,LookUp!$BL$4:$CR$14,2))," ")</f>
        <v xml:space="preserve"> </v>
      </c>
      <c r="I197" s="153"/>
      <c r="J197" s="172" t="str">
        <f t="shared" si="11"/>
        <v xml:space="preserve"> </v>
      </c>
      <c r="K197" s="173"/>
      <c r="L197" s="50"/>
      <c r="M197" s="50"/>
      <c r="N197" s="50"/>
      <c r="O197" s="50"/>
      <c r="P197" s="50"/>
      <c r="Q197" s="50"/>
    </row>
    <row r="198" spans="2:17" ht="18.75" customHeight="1" thickBot="1" x14ac:dyDescent="0.2">
      <c r="B198" s="50"/>
      <c r="C198" s="148" t="str">
        <f>IFERROR((VLOOKUP($F$191,LookUp!$BL$4:$CR$14,6))," ")</f>
        <v xml:space="preserve"> </v>
      </c>
      <c r="D198" s="149"/>
      <c r="E198" s="40"/>
      <c r="F198" s="151" t="str">
        <f>IFERROR((VLOOKUP($F$191,LookUp!$BL$4:$CR$14,19))," ")</f>
        <v xml:space="preserve"> </v>
      </c>
      <c r="G198" s="152"/>
      <c r="H198" s="152" t="str">
        <f>IFERROR((VLOOKUP($F$151,LookUp!$BL$4:$CR$14,2))," ")</f>
        <v xml:space="preserve"> </v>
      </c>
      <c r="I198" s="153"/>
      <c r="J198" s="172" t="str">
        <f t="shared" si="11"/>
        <v xml:space="preserve"> </v>
      </c>
      <c r="K198" s="173"/>
      <c r="L198" s="50"/>
      <c r="M198" s="50"/>
      <c r="N198" s="50"/>
      <c r="O198" s="50"/>
      <c r="P198" s="50"/>
      <c r="Q198" s="50"/>
    </row>
    <row r="199" spans="2:17" ht="18.75" customHeight="1" thickBot="1" x14ac:dyDescent="0.2">
      <c r="B199" s="50"/>
      <c r="C199" s="148" t="str">
        <f>IFERROR((VLOOKUP($F$191,LookUp!$BL$4:$CR$14,7))," ")</f>
        <v xml:space="preserve"> </v>
      </c>
      <c r="D199" s="149"/>
      <c r="E199" s="40"/>
      <c r="F199" s="151" t="str">
        <f>IFERROR((VLOOKUP($F$191,LookUp!$BL$4:$CR$14,20))," ")</f>
        <v xml:space="preserve"> </v>
      </c>
      <c r="G199" s="152"/>
      <c r="H199" s="152" t="str">
        <f>IFERROR((VLOOKUP($F$151,LookUp!$BL$4:$CR$14,2))," ")</f>
        <v xml:space="preserve"> </v>
      </c>
      <c r="I199" s="153"/>
      <c r="J199" s="172" t="str">
        <f t="shared" si="11"/>
        <v xml:space="preserve"> </v>
      </c>
      <c r="K199" s="173"/>
      <c r="L199" s="50"/>
      <c r="M199" s="50"/>
      <c r="N199" s="50"/>
      <c r="O199" s="50"/>
      <c r="P199" s="50"/>
      <c r="Q199" s="50"/>
    </row>
    <row r="200" spans="2:17" ht="18.75" customHeight="1" thickBot="1" x14ac:dyDescent="0.2">
      <c r="B200" s="50"/>
      <c r="C200" s="148" t="str">
        <f>IFERROR((VLOOKUP($F$191,LookUp!$BL$4:$CR$14,8))," ")</f>
        <v xml:space="preserve"> </v>
      </c>
      <c r="D200" s="149"/>
      <c r="E200" s="40"/>
      <c r="F200" s="151" t="str">
        <f>IFERROR((VLOOKUP($F$191,LookUp!$BL$4:$CR$14,21))," ")</f>
        <v xml:space="preserve"> </v>
      </c>
      <c r="G200" s="152"/>
      <c r="H200" s="152" t="str">
        <f>IFERROR((VLOOKUP($F$151,LookUp!$BL$4:$CR$14,2))," ")</f>
        <v xml:space="preserve"> </v>
      </c>
      <c r="I200" s="153"/>
      <c r="J200" s="172" t="str">
        <f t="shared" si="11"/>
        <v xml:space="preserve"> </v>
      </c>
      <c r="K200" s="173"/>
      <c r="L200" s="50"/>
      <c r="M200" s="50"/>
      <c r="N200" s="50"/>
      <c r="O200" s="50"/>
      <c r="P200" s="50"/>
      <c r="Q200" s="50"/>
    </row>
    <row r="201" spans="2:17" ht="18.75" customHeight="1" thickBot="1" x14ac:dyDescent="0.2">
      <c r="B201" s="50"/>
      <c r="C201" s="148" t="str">
        <f>IFERROR((VLOOKUP($F$191,LookUp!$BL$4:$CR$14,9))," ")</f>
        <v xml:space="preserve"> </v>
      </c>
      <c r="D201" s="149"/>
      <c r="E201" s="40"/>
      <c r="F201" s="151" t="str">
        <f>IFERROR((VLOOKUP($F$191,LookUp!$BL$4:$CR$14,22))," ")</f>
        <v xml:space="preserve"> </v>
      </c>
      <c r="G201" s="152"/>
      <c r="H201" s="152" t="str">
        <f>IFERROR((VLOOKUP($F$151,LookUp!$BL$4:$CR$14,2))," ")</f>
        <v xml:space="preserve"> </v>
      </c>
      <c r="I201" s="153"/>
      <c r="J201" s="172" t="str">
        <f t="shared" si="11"/>
        <v xml:space="preserve"> </v>
      </c>
      <c r="K201" s="173"/>
      <c r="L201" s="50"/>
      <c r="M201" s="50"/>
      <c r="N201" s="50"/>
      <c r="O201" s="50"/>
      <c r="P201" s="50"/>
      <c r="Q201" s="50"/>
    </row>
    <row r="202" spans="2:17" ht="18.75" customHeight="1" thickBot="1" x14ac:dyDescent="0.2">
      <c r="B202" s="50"/>
      <c r="C202" s="148" t="str">
        <f>IFERROR((VLOOKUP($F$191,LookUp!$BL$4:$CR$14,10))," ")</f>
        <v xml:space="preserve"> </v>
      </c>
      <c r="D202" s="149"/>
      <c r="E202" s="40"/>
      <c r="F202" s="151" t="str">
        <f>IFERROR((VLOOKUP($F$191,LookUp!$BL$4:$CR$14,23))," ")</f>
        <v xml:space="preserve"> </v>
      </c>
      <c r="G202" s="152"/>
      <c r="H202" s="152" t="str">
        <f>IFERROR((VLOOKUP($F$151,LookUp!$BL$4:$CR$14,2))," ")</f>
        <v xml:space="preserve"> </v>
      </c>
      <c r="I202" s="153"/>
      <c r="J202" s="172" t="str">
        <f t="shared" si="11"/>
        <v xml:space="preserve"> </v>
      </c>
      <c r="K202" s="173"/>
      <c r="L202" s="50"/>
      <c r="M202" s="50"/>
      <c r="N202" s="50"/>
      <c r="O202" s="50"/>
      <c r="P202" s="50"/>
      <c r="Q202" s="50"/>
    </row>
    <row r="203" spans="2:17" ht="18.75" customHeight="1" thickBot="1" x14ac:dyDescent="0.2">
      <c r="B203" s="50"/>
      <c r="C203" s="148" t="str">
        <f>IFERROR((VLOOKUP($F$191,LookUp!$BL$4:$CR$14,11))," ")</f>
        <v xml:space="preserve"> </v>
      </c>
      <c r="D203" s="149"/>
      <c r="E203" s="40"/>
      <c r="F203" s="151" t="str">
        <f>IFERROR((VLOOKUP($F$191,LookUp!$BL$4:$CR$14,24))," ")</f>
        <v xml:space="preserve"> </v>
      </c>
      <c r="G203" s="152"/>
      <c r="H203" s="152" t="str">
        <f>IFERROR((VLOOKUP($F$151,LookUp!$BL$4:$CR$14,2))," ")</f>
        <v xml:space="preserve"> </v>
      </c>
      <c r="I203" s="153"/>
      <c r="J203" s="172" t="str">
        <f t="shared" si="11"/>
        <v xml:space="preserve"> </v>
      </c>
      <c r="K203" s="173"/>
      <c r="L203" s="50"/>
      <c r="M203" s="50"/>
      <c r="N203" s="50"/>
      <c r="O203" s="50"/>
      <c r="P203" s="50"/>
      <c r="Q203" s="50"/>
    </row>
    <row r="204" spans="2:17" ht="18.75" customHeight="1" thickBot="1" x14ac:dyDescent="0.2">
      <c r="B204" s="50"/>
      <c r="C204" s="148" t="str">
        <f>IFERROR((VLOOKUP($F$191,LookUp!$BL$4:$CR$14,12))," ")</f>
        <v xml:space="preserve"> </v>
      </c>
      <c r="D204" s="149"/>
      <c r="E204" s="40"/>
      <c r="F204" s="151" t="str">
        <f>IFERROR((VLOOKUP($F$191,LookUp!$BL$4:$CR$14,25))," ")</f>
        <v xml:space="preserve"> </v>
      </c>
      <c r="G204" s="152"/>
      <c r="H204" s="152" t="str">
        <f>IFERROR((VLOOKUP($F$151,LookUp!$BL$4:$CR$14,2))," ")</f>
        <v xml:space="preserve"> </v>
      </c>
      <c r="I204" s="153"/>
      <c r="J204" s="172" t="str">
        <f t="shared" si="11"/>
        <v xml:space="preserve"> </v>
      </c>
      <c r="K204" s="173"/>
      <c r="L204" s="50"/>
      <c r="M204" s="50"/>
      <c r="N204" s="50"/>
      <c r="O204" s="50"/>
      <c r="P204" s="50"/>
      <c r="Q204" s="50"/>
    </row>
    <row r="205" spans="2:17" ht="18.75" customHeight="1" thickBot="1" x14ac:dyDescent="0.2">
      <c r="B205" s="50"/>
      <c r="C205" s="148" t="str">
        <f>IFERROR((VLOOKUP($F$191,LookUp!$BL$4:$CR$14,13))," ")</f>
        <v xml:space="preserve"> </v>
      </c>
      <c r="D205" s="149"/>
      <c r="E205" s="40"/>
      <c r="F205" s="151" t="str">
        <f>IFERROR((VLOOKUP($F$191,LookUp!$BL$4:$CR$14,26))," ")</f>
        <v xml:space="preserve"> </v>
      </c>
      <c r="G205" s="152"/>
      <c r="H205" s="152" t="str">
        <f>IFERROR((VLOOKUP($F$151,LookUp!$BL$4:$CR$14,2))," ")</f>
        <v xml:space="preserve"> </v>
      </c>
      <c r="I205" s="153"/>
      <c r="J205" s="172" t="str">
        <f t="shared" si="11"/>
        <v xml:space="preserve"> </v>
      </c>
      <c r="K205" s="173"/>
      <c r="L205" s="50"/>
      <c r="M205" s="50"/>
      <c r="N205" s="50"/>
      <c r="O205" s="50"/>
      <c r="P205" s="50"/>
      <c r="Q205" s="50"/>
    </row>
    <row r="206" spans="2:17" ht="18.75" customHeight="1" thickBot="1" x14ac:dyDescent="0.2">
      <c r="B206" s="50"/>
      <c r="C206" s="148" t="str">
        <f>IFERROR((VLOOKUP($F$191,LookUp!$BL$4:$CR$14,14))," ")</f>
        <v xml:space="preserve"> </v>
      </c>
      <c r="D206" s="149"/>
      <c r="E206" s="40"/>
      <c r="F206" s="151" t="str">
        <f>IFERROR((VLOOKUP($F$191,LookUp!$BL$4:$CR$14,27))," ")</f>
        <v xml:space="preserve"> </v>
      </c>
      <c r="G206" s="152"/>
      <c r="H206" s="152" t="str">
        <f>IFERROR((VLOOKUP($F$151,LookUp!$BL$4:$CR$14,2))," ")</f>
        <v xml:space="preserve"> </v>
      </c>
      <c r="I206" s="153"/>
      <c r="J206" s="172" t="str">
        <f t="shared" si="11"/>
        <v xml:space="preserve"> </v>
      </c>
      <c r="K206" s="173"/>
      <c r="L206" s="50"/>
      <c r="M206" s="50"/>
      <c r="N206" s="50"/>
      <c r="O206" s="50"/>
      <c r="P206" s="50"/>
      <c r="Q206" s="50"/>
    </row>
    <row r="207" spans="2:17" x14ac:dyDescent="0.2">
      <c r="B207" s="50"/>
      <c r="C207" s="42"/>
      <c r="D207" s="42"/>
      <c r="E207" s="43"/>
      <c r="F207" s="42"/>
      <c r="G207" s="42"/>
      <c r="H207" s="42"/>
      <c r="I207" s="42"/>
      <c r="J207" s="42"/>
      <c r="K207" s="42"/>
      <c r="L207" s="50"/>
      <c r="M207" s="50"/>
      <c r="N207" s="50"/>
      <c r="O207" s="50"/>
      <c r="P207" s="50"/>
      <c r="Q207" s="50"/>
    </row>
    <row r="208" spans="2:17" ht="28.5" customHeight="1" x14ac:dyDescent="0.2">
      <c r="B208" s="50"/>
      <c r="C208" s="150" t="s">
        <v>417</v>
      </c>
      <c r="D208" s="150"/>
      <c r="E208" s="150"/>
      <c r="F208" s="150"/>
      <c r="G208" s="150"/>
      <c r="H208" s="150"/>
      <c r="I208" s="150"/>
      <c r="J208" s="150"/>
      <c r="K208" s="150"/>
      <c r="L208" s="50"/>
      <c r="M208" s="50"/>
      <c r="N208" s="50"/>
      <c r="O208" s="50"/>
      <c r="P208" s="50"/>
      <c r="Q208" s="50"/>
    </row>
    <row r="209" spans="2:17" x14ac:dyDescent="0.2">
      <c r="B209" s="50"/>
      <c r="C209" s="50"/>
      <c r="D209" s="50"/>
      <c r="E209" s="50"/>
      <c r="F209" s="50"/>
      <c r="G209" s="50"/>
      <c r="H209" s="50"/>
      <c r="I209" s="50"/>
      <c r="J209" s="50"/>
      <c r="K209" s="50"/>
      <c r="L209" s="50"/>
      <c r="M209" s="50"/>
      <c r="N209" s="50"/>
      <c r="O209" s="50"/>
      <c r="P209" s="50"/>
      <c r="Q209" s="50"/>
    </row>
    <row r="210" spans="2:17" ht="11.25" thickBot="1" x14ac:dyDescent="0.25">
      <c r="B210" s="50"/>
      <c r="C210" s="50"/>
      <c r="D210" s="50"/>
      <c r="E210" s="50"/>
      <c r="F210" s="50"/>
      <c r="G210" s="50"/>
      <c r="H210" s="50"/>
      <c r="I210" s="50"/>
      <c r="J210" s="50"/>
      <c r="K210" s="50"/>
      <c r="L210" s="50"/>
      <c r="M210" s="50"/>
      <c r="N210" s="50"/>
      <c r="O210" s="50"/>
      <c r="P210" s="50"/>
      <c r="Q210" s="50"/>
    </row>
    <row r="211" spans="2:17" ht="39.75" customHeight="1" thickBot="1" x14ac:dyDescent="0.25">
      <c r="B211" s="50"/>
      <c r="C211" s="183" t="s">
        <v>378</v>
      </c>
      <c r="D211" s="184"/>
      <c r="E211" s="39" t="s">
        <v>655</v>
      </c>
      <c r="F211" s="198" t="s">
        <v>748</v>
      </c>
      <c r="G211" s="162"/>
      <c r="H211" s="162"/>
      <c r="I211" s="162"/>
      <c r="J211" s="162"/>
      <c r="K211" s="163"/>
      <c r="L211" s="50"/>
      <c r="M211" s="50"/>
      <c r="N211" s="50"/>
      <c r="O211" s="50"/>
      <c r="P211" s="50"/>
      <c r="Q211" s="50"/>
    </row>
    <row r="212" spans="2:17" ht="15" thickBot="1" x14ac:dyDescent="0.25">
      <c r="B212" s="50"/>
      <c r="C212" s="48" t="s">
        <v>221</v>
      </c>
      <c r="D212" s="42"/>
      <c r="E212" s="43"/>
      <c r="F212" s="42"/>
      <c r="G212" s="42"/>
      <c r="H212" s="42"/>
      <c r="I212" s="42"/>
      <c r="J212" s="42"/>
      <c r="K212" s="42"/>
      <c r="L212" s="50"/>
      <c r="M212" s="50"/>
      <c r="N212" s="50"/>
      <c r="O212" s="50"/>
      <c r="P212" s="50"/>
      <c r="Q212" s="50"/>
    </row>
    <row r="213" spans="2:17" ht="18.75" customHeight="1" thickBot="1" x14ac:dyDescent="0.25">
      <c r="B213" s="50"/>
      <c r="C213" s="144" t="s">
        <v>5</v>
      </c>
      <c r="D213" s="147"/>
      <c r="E213" s="93" t="s">
        <v>127</v>
      </c>
      <c r="F213" s="144" t="s">
        <v>5</v>
      </c>
      <c r="G213" s="145"/>
      <c r="H213" s="145"/>
      <c r="I213" s="145"/>
      <c r="J213" s="146" t="s">
        <v>127</v>
      </c>
      <c r="K213" s="146"/>
      <c r="L213" s="50"/>
      <c r="M213" s="50"/>
      <c r="N213" s="50"/>
      <c r="O213" s="50"/>
      <c r="P213" s="50"/>
      <c r="Q213" s="50"/>
    </row>
    <row r="214" spans="2:17" ht="18.75" customHeight="1" thickBot="1" x14ac:dyDescent="0.2">
      <c r="B214" s="50"/>
      <c r="C214" s="148" t="str">
        <f>IFERROR((VLOOKUP($F$211,LookUp!$BL$4:$CR$14,2))," ")</f>
        <v xml:space="preserve"> </v>
      </c>
      <c r="D214" s="149"/>
      <c r="E214" s="40"/>
      <c r="F214" s="191" t="str">
        <f>IFERROR((VLOOKUP($F$211,LookUp!$BL$4:$CR$14,15))," ")</f>
        <v xml:space="preserve"> </v>
      </c>
      <c r="G214" s="199"/>
      <c r="H214" s="199" t="str">
        <f>IFERROR((VLOOKUP($F$151,LookUp!$BL$4:$CR$14,2))," ")</f>
        <v xml:space="preserve"> </v>
      </c>
      <c r="I214" s="200"/>
      <c r="J214" s="172" t="str">
        <f t="shared" ref="J214:J226" si="12">IFERROR((IF(F214="-","No information required"," "))," ")</f>
        <v xml:space="preserve"> </v>
      </c>
      <c r="K214" s="173"/>
      <c r="L214" s="50"/>
      <c r="M214" s="50"/>
      <c r="N214" s="50"/>
      <c r="O214" s="50"/>
      <c r="P214" s="50"/>
      <c r="Q214" s="50"/>
    </row>
    <row r="215" spans="2:17" ht="18.75" customHeight="1" thickBot="1" x14ac:dyDescent="0.2">
      <c r="B215" s="50"/>
      <c r="C215" s="148" t="str">
        <f>IFERROR((VLOOKUP($F$211,LookUp!$BL$4:$CR$14,3))," ")</f>
        <v xml:space="preserve"> </v>
      </c>
      <c r="D215" s="149"/>
      <c r="E215" s="40"/>
      <c r="F215" s="191" t="str">
        <f>IFERROR((VLOOKUP($F$211,LookUp!$BL$4:$CR$14,16))," ")</f>
        <v xml:space="preserve"> </v>
      </c>
      <c r="G215" s="199"/>
      <c r="H215" s="199" t="str">
        <f>IFERROR((VLOOKUP($F$151,LookUp!$BL$4:$CR$14,2))," ")</f>
        <v xml:space="preserve"> </v>
      </c>
      <c r="I215" s="200"/>
      <c r="J215" s="172" t="str">
        <f t="shared" si="12"/>
        <v xml:space="preserve"> </v>
      </c>
      <c r="K215" s="173"/>
      <c r="L215" s="50"/>
      <c r="M215" s="50"/>
      <c r="N215" s="50"/>
      <c r="O215" s="50"/>
      <c r="P215" s="50"/>
      <c r="Q215" s="50"/>
    </row>
    <row r="216" spans="2:17" ht="18.75" customHeight="1" thickBot="1" x14ac:dyDescent="0.2">
      <c r="B216" s="50"/>
      <c r="C216" s="191" t="str">
        <f>IFERROR((VLOOKUP($F$211,LookUp!$BL$4:$CR$14,4))," ")</f>
        <v xml:space="preserve"> </v>
      </c>
      <c r="D216" s="192"/>
      <c r="E216" s="40"/>
      <c r="F216" s="191" t="str">
        <f>IFERROR((VLOOKUP($F$211,LookUp!$BL$4:$CR$14,17))," ")</f>
        <v xml:space="preserve"> </v>
      </c>
      <c r="G216" s="199"/>
      <c r="H216" s="199" t="str">
        <f>IFERROR((VLOOKUP($F$151,LookUp!$BL$4:$CR$14,2))," ")</f>
        <v xml:space="preserve"> </v>
      </c>
      <c r="I216" s="200"/>
      <c r="J216" s="172" t="str">
        <f t="shared" si="12"/>
        <v xml:space="preserve"> </v>
      </c>
      <c r="K216" s="173"/>
      <c r="L216" s="50"/>
      <c r="M216" s="50"/>
      <c r="N216" s="50"/>
      <c r="O216" s="50"/>
      <c r="P216" s="50"/>
      <c r="Q216" s="50"/>
    </row>
    <row r="217" spans="2:17" ht="18.75" customHeight="1" thickBot="1" x14ac:dyDescent="0.2">
      <c r="B217" s="50"/>
      <c r="C217" s="191" t="str">
        <f>IFERROR((VLOOKUP($F$211,LookUp!$BL$4:$CR$14,5))," ")</f>
        <v xml:space="preserve"> </v>
      </c>
      <c r="D217" s="192"/>
      <c r="E217" s="40"/>
      <c r="F217" s="193" t="str">
        <f>IFERROR((VLOOKUP($F$211,LookUp!$BL$4:$CR$14,18))," ")</f>
        <v xml:space="preserve"> </v>
      </c>
      <c r="G217" s="194"/>
      <c r="H217" s="194" t="str">
        <f>IFERROR((VLOOKUP($F$151,LookUp!$BL$4:$CR$14,2))," ")</f>
        <v xml:space="preserve"> </v>
      </c>
      <c r="I217" s="195"/>
      <c r="J217" s="172" t="str">
        <f t="shared" si="12"/>
        <v xml:space="preserve"> </v>
      </c>
      <c r="K217" s="173"/>
      <c r="L217" s="50"/>
      <c r="M217" s="50"/>
      <c r="N217" s="50"/>
      <c r="O217" s="50"/>
      <c r="P217" s="50"/>
      <c r="Q217" s="50"/>
    </row>
    <row r="218" spans="2:17" ht="18.75" customHeight="1" thickBot="1" x14ac:dyDescent="0.2">
      <c r="B218" s="50"/>
      <c r="C218" s="191" t="str">
        <f>IFERROR((VLOOKUP($F$211,LookUp!$BL$4:$CR$14,6))," ")</f>
        <v xml:space="preserve"> </v>
      </c>
      <c r="D218" s="192"/>
      <c r="E218" s="40"/>
      <c r="F218" s="193" t="str">
        <f>IFERROR((VLOOKUP($F$211,LookUp!$BL$4:$CR$14,19))," ")</f>
        <v xml:space="preserve"> </v>
      </c>
      <c r="G218" s="194"/>
      <c r="H218" s="194" t="str">
        <f>IFERROR((VLOOKUP($F$151,LookUp!$BL$4:$CR$14,2))," ")</f>
        <v xml:space="preserve"> </v>
      </c>
      <c r="I218" s="195"/>
      <c r="J218" s="172" t="str">
        <f t="shared" si="12"/>
        <v xml:space="preserve"> </v>
      </c>
      <c r="K218" s="173"/>
      <c r="L218" s="50"/>
      <c r="M218" s="50"/>
      <c r="N218" s="50"/>
      <c r="O218" s="50"/>
      <c r="P218" s="50"/>
      <c r="Q218" s="50"/>
    </row>
    <row r="219" spans="2:17" ht="18.75" customHeight="1" thickBot="1" x14ac:dyDescent="0.2">
      <c r="B219" s="50"/>
      <c r="C219" s="191" t="str">
        <f>IFERROR((VLOOKUP($F$211,LookUp!$BL$4:$CR$14,7))," ")</f>
        <v xml:space="preserve"> </v>
      </c>
      <c r="D219" s="192"/>
      <c r="E219" s="40"/>
      <c r="F219" s="193" t="str">
        <f>IFERROR((VLOOKUP($F$211,LookUp!$BL$4:$CR$14,20))," ")</f>
        <v xml:space="preserve"> </v>
      </c>
      <c r="G219" s="194"/>
      <c r="H219" s="194" t="str">
        <f>IFERROR((VLOOKUP($F$151,LookUp!$BL$4:$CR$14,2))," ")</f>
        <v xml:space="preserve"> </v>
      </c>
      <c r="I219" s="195"/>
      <c r="J219" s="172" t="str">
        <f t="shared" si="12"/>
        <v xml:space="preserve"> </v>
      </c>
      <c r="K219" s="173"/>
      <c r="L219" s="50"/>
      <c r="M219" s="50"/>
      <c r="N219" s="50"/>
      <c r="O219" s="50"/>
      <c r="P219" s="50"/>
      <c r="Q219" s="50"/>
    </row>
    <row r="220" spans="2:17" ht="18.75" customHeight="1" thickBot="1" x14ac:dyDescent="0.2">
      <c r="B220" s="50"/>
      <c r="C220" s="191" t="str">
        <f>IFERROR((VLOOKUP($F$211,LookUp!$BL$4:$CR$14,8))," ")</f>
        <v xml:space="preserve"> </v>
      </c>
      <c r="D220" s="192"/>
      <c r="E220" s="40"/>
      <c r="F220" s="193" t="str">
        <f>IFERROR((VLOOKUP($F$211,LookUp!$BL$4:$CR$14,21))," ")</f>
        <v xml:space="preserve"> </v>
      </c>
      <c r="G220" s="194"/>
      <c r="H220" s="194" t="str">
        <f>IFERROR((VLOOKUP($F$151,LookUp!$BL$4:$CR$14,2))," ")</f>
        <v xml:space="preserve"> </v>
      </c>
      <c r="I220" s="195"/>
      <c r="J220" s="172" t="str">
        <f t="shared" si="12"/>
        <v xml:space="preserve"> </v>
      </c>
      <c r="K220" s="173"/>
      <c r="L220" s="50"/>
      <c r="M220" s="50"/>
      <c r="N220" s="50"/>
      <c r="O220" s="50"/>
      <c r="P220" s="50"/>
      <c r="Q220" s="50"/>
    </row>
    <row r="221" spans="2:17" ht="18.75" customHeight="1" thickBot="1" x14ac:dyDescent="0.2">
      <c r="B221" s="50"/>
      <c r="C221" s="191" t="str">
        <f>IFERROR((VLOOKUP($F$211,LookUp!$BL$4:$CR$14,9))," ")</f>
        <v xml:space="preserve"> </v>
      </c>
      <c r="D221" s="192"/>
      <c r="E221" s="40"/>
      <c r="F221" s="193" t="str">
        <f>IFERROR((VLOOKUP($F$211,LookUp!$BL$4:$CR$14,22))," ")</f>
        <v xml:space="preserve"> </v>
      </c>
      <c r="G221" s="194"/>
      <c r="H221" s="194" t="str">
        <f>IFERROR((VLOOKUP($F$151,LookUp!$BL$4:$CR$14,2))," ")</f>
        <v xml:space="preserve"> </v>
      </c>
      <c r="I221" s="195"/>
      <c r="J221" s="172" t="str">
        <f t="shared" si="12"/>
        <v xml:space="preserve"> </v>
      </c>
      <c r="K221" s="173"/>
      <c r="L221" s="50"/>
      <c r="M221" s="50"/>
      <c r="N221" s="50"/>
      <c r="O221" s="50"/>
      <c r="P221" s="50"/>
      <c r="Q221" s="50"/>
    </row>
    <row r="222" spans="2:17" ht="18.75" customHeight="1" thickBot="1" x14ac:dyDescent="0.2">
      <c r="B222" s="50"/>
      <c r="C222" s="191" t="str">
        <f>IFERROR((VLOOKUP($F$211,LookUp!$BL$4:$CR$14,10))," ")</f>
        <v xml:space="preserve"> </v>
      </c>
      <c r="D222" s="192"/>
      <c r="E222" s="40"/>
      <c r="F222" s="193" t="str">
        <f>IFERROR((VLOOKUP($F$211,LookUp!$BL$4:$CR$14,23))," ")</f>
        <v xml:space="preserve"> </v>
      </c>
      <c r="G222" s="194"/>
      <c r="H222" s="194" t="str">
        <f>IFERROR((VLOOKUP($F$151,LookUp!$BL$4:$CR$14,2))," ")</f>
        <v xml:space="preserve"> </v>
      </c>
      <c r="I222" s="195"/>
      <c r="J222" s="172" t="str">
        <f t="shared" si="12"/>
        <v xml:space="preserve"> </v>
      </c>
      <c r="K222" s="173"/>
      <c r="L222" s="50"/>
      <c r="M222" s="50"/>
      <c r="N222" s="50"/>
      <c r="O222" s="50"/>
      <c r="P222" s="50"/>
      <c r="Q222" s="50"/>
    </row>
    <row r="223" spans="2:17" ht="18.75" customHeight="1" thickBot="1" x14ac:dyDescent="0.2">
      <c r="B223" s="50"/>
      <c r="C223" s="191" t="str">
        <f>IFERROR((VLOOKUP($F$211,LookUp!$BL$4:$CR$14,11))," ")</f>
        <v xml:space="preserve"> </v>
      </c>
      <c r="D223" s="192"/>
      <c r="E223" s="40"/>
      <c r="F223" s="193" t="str">
        <f>IFERROR((VLOOKUP($F$211,LookUp!$BL$4:$CR$14,24))," ")</f>
        <v xml:space="preserve"> </v>
      </c>
      <c r="G223" s="194"/>
      <c r="H223" s="194" t="str">
        <f>IFERROR((VLOOKUP($F$151,LookUp!$BL$4:$CR$14,2))," ")</f>
        <v xml:space="preserve"> </v>
      </c>
      <c r="I223" s="195"/>
      <c r="J223" s="172" t="str">
        <f t="shared" si="12"/>
        <v xml:space="preserve"> </v>
      </c>
      <c r="K223" s="173"/>
      <c r="L223" s="50"/>
      <c r="M223" s="50"/>
      <c r="N223" s="50"/>
      <c r="O223" s="50"/>
      <c r="P223" s="50"/>
      <c r="Q223" s="50"/>
    </row>
    <row r="224" spans="2:17" ht="18.75" customHeight="1" thickBot="1" x14ac:dyDescent="0.2">
      <c r="B224" s="50"/>
      <c r="C224" s="191" t="str">
        <f>IFERROR((VLOOKUP($F$211,LookUp!$BL$4:$CR$14,12))," ")</f>
        <v xml:space="preserve"> </v>
      </c>
      <c r="D224" s="192"/>
      <c r="E224" s="40"/>
      <c r="F224" s="193" t="str">
        <f>IFERROR((VLOOKUP($F$211,LookUp!$BL$4:$CR$14,25))," ")</f>
        <v xml:space="preserve"> </v>
      </c>
      <c r="G224" s="194"/>
      <c r="H224" s="194" t="str">
        <f>IFERROR((VLOOKUP($F$151,LookUp!$BL$4:$CR$14,2))," ")</f>
        <v xml:space="preserve"> </v>
      </c>
      <c r="I224" s="195"/>
      <c r="J224" s="172" t="str">
        <f t="shared" si="12"/>
        <v xml:space="preserve"> </v>
      </c>
      <c r="K224" s="173"/>
      <c r="L224" s="50"/>
      <c r="M224" s="50"/>
      <c r="N224" s="50"/>
      <c r="O224" s="50"/>
      <c r="P224" s="50"/>
      <c r="Q224" s="50"/>
    </row>
    <row r="225" spans="2:17" ht="18.75" customHeight="1" thickBot="1" x14ac:dyDescent="0.2">
      <c r="B225" s="50"/>
      <c r="C225" s="191" t="str">
        <f>IFERROR((VLOOKUP($F$211,LookUp!$BL$4:$CR$14,13))," ")</f>
        <v xml:space="preserve"> </v>
      </c>
      <c r="D225" s="192"/>
      <c r="E225" s="40"/>
      <c r="F225" s="193" t="str">
        <f>IFERROR((VLOOKUP($F$211,LookUp!$BL$4:$CR$14,26))," ")</f>
        <v xml:space="preserve"> </v>
      </c>
      <c r="G225" s="194"/>
      <c r="H225" s="194" t="str">
        <f>IFERROR((VLOOKUP($F$151,LookUp!$BL$4:$CR$14,2))," ")</f>
        <v xml:space="preserve"> </v>
      </c>
      <c r="I225" s="195"/>
      <c r="J225" s="172" t="str">
        <f t="shared" si="12"/>
        <v xml:space="preserve"> </v>
      </c>
      <c r="K225" s="173"/>
      <c r="L225" s="50"/>
      <c r="M225" s="50"/>
      <c r="N225" s="50"/>
      <c r="O225" s="50"/>
      <c r="P225" s="50"/>
      <c r="Q225" s="50"/>
    </row>
    <row r="226" spans="2:17" ht="18.75" customHeight="1" thickBot="1" x14ac:dyDescent="0.2">
      <c r="B226" s="50"/>
      <c r="C226" s="191" t="str">
        <f>IFERROR((VLOOKUP($F$211,LookUp!$BL$4:$CR$14,14))," ")</f>
        <v xml:space="preserve"> </v>
      </c>
      <c r="D226" s="192"/>
      <c r="E226" s="40"/>
      <c r="F226" s="193" t="str">
        <f>IFERROR((VLOOKUP($F$211,LookUp!$BL$4:$CR$14,27))," ")</f>
        <v xml:space="preserve"> </v>
      </c>
      <c r="G226" s="194"/>
      <c r="H226" s="194" t="str">
        <f>IFERROR((VLOOKUP($F$151,LookUp!$BL$4:$CR$14,2))," ")</f>
        <v xml:space="preserve"> </v>
      </c>
      <c r="I226" s="195"/>
      <c r="J226" s="172" t="str">
        <f t="shared" si="12"/>
        <v xml:space="preserve"> </v>
      </c>
      <c r="K226" s="173"/>
      <c r="L226" s="50"/>
      <c r="M226" s="50"/>
      <c r="N226" s="50"/>
      <c r="O226" s="50"/>
      <c r="P226" s="50"/>
      <c r="Q226" s="50"/>
    </row>
    <row r="227" spans="2:17" ht="18.75" customHeight="1" x14ac:dyDescent="0.2">
      <c r="B227" s="50"/>
      <c r="C227" s="60"/>
      <c r="D227" s="60"/>
      <c r="E227" s="50"/>
      <c r="F227" s="50"/>
      <c r="G227" s="50"/>
      <c r="H227" s="50"/>
      <c r="I227" s="50"/>
      <c r="J227" s="50"/>
      <c r="K227" s="50"/>
      <c r="L227" s="50"/>
      <c r="M227" s="50"/>
      <c r="N227" s="50"/>
      <c r="O227" s="50"/>
      <c r="P227" s="50"/>
      <c r="Q227" s="50"/>
    </row>
    <row r="228" spans="2:17" ht="14.25" x14ac:dyDescent="0.2">
      <c r="C228" s="120" t="s">
        <v>693</v>
      </c>
    </row>
    <row r="229" spans="2:17" ht="11.25" thickBot="1" x14ac:dyDescent="0.25"/>
    <row r="230" spans="2:17" ht="141" thickBot="1" x14ac:dyDescent="0.25">
      <c r="C230" s="75" t="s">
        <v>725</v>
      </c>
      <c r="D230" s="141" t="s">
        <v>366</v>
      </c>
      <c r="E230" s="141"/>
      <c r="F230" s="141"/>
      <c r="G230" s="141"/>
      <c r="H230" s="142"/>
      <c r="I230" s="143"/>
    </row>
  </sheetData>
  <sheetProtection algorithmName="SHA-512" hashValue="gks6iG0fqaZ7GCNwQsfyXB4moSgjyBOA4oiM/XI1MsxO0KRebVlZM9pVjPsodrPqa7AU/Tka5Xp/wssja+dW2w==" saltValue="cwLOZRC4OomHoflkzabjog==" spinCount="100000" sheet="1" formatColumns="0" formatRows="0" selectLockedCells="1"/>
  <mergeCells count="428">
    <mergeCell ref="P33:P35"/>
    <mergeCell ref="O33:O35"/>
    <mergeCell ref="D137:E138"/>
    <mergeCell ref="F87:K87"/>
    <mergeCell ref="F69:K69"/>
    <mergeCell ref="F79:K79"/>
    <mergeCell ref="F91:I91"/>
    <mergeCell ref="F92:I92"/>
    <mergeCell ref="C82:D82"/>
    <mergeCell ref="J91:K91"/>
    <mergeCell ref="C72:C76"/>
    <mergeCell ref="D98:E98"/>
    <mergeCell ref="F98:K98"/>
    <mergeCell ref="D91:D94"/>
    <mergeCell ref="C91:C94"/>
    <mergeCell ref="D88:D90"/>
    <mergeCell ref="C77:C78"/>
    <mergeCell ref="F78:K78"/>
    <mergeCell ref="D100:E100"/>
    <mergeCell ref="F100:K100"/>
    <mergeCell ref="F127:K127"/>
    <mergeCell ref="F112:K112"/>
    <mergeCell ref="F124:K124"/>
    <mergeCell ref="F125:K125"/>
    <mergeCell ref="F126:K126"/>
    <mergeCell ref="F118:K118"/>
    <mergeCell ref="C24:C28"/>
    <mergeCell ref="E57:E59"/>
    <mergeCell ref="E60:E62"/>
    <mergeCell ref="L64:L65"/>
    <mergeCell ref="F57:G59"/>
    <mergeCell ref="F60:G62"/>
    <mergeCell ref="H48:I50"/>
    <mergeCell ref="H51:I53"/>
    <mergeCell ref="H54:I56"/>
    <mergeCell ref="E45:E47"/>
    <mergeCell ref="F45:G47"/>
    <mergeCell ref="F48:G50"/>
    <mergeCell ref="F51:G53"/>
    <mergeCell ref="F54:G56"/>
    <mergeCell ref="E48:E50"/>
    <mergeCell ref="E51:E53"/>
    <mergeCell ref="E54:E56"/>
    <mergeCell ref="C32:C62"/>
    <mergeCell ref="F32:G32"/>
    <mergeCell ref="H32:I32"/>
    <mergeCell ref="J32:K32"/>
    <mergeCell ref="J42:K42"/>
    <mergeCell ref="C30:K30"/>
    <mergeCell ref="J38:K38"/>
    <mergeCell ref="F186:I186"/>
    <mergeCell ref="J186:K186"/>
    <mergeCell ref="C181:D181"/>
    <mergeCell ref="F181:I181"/>
    <mergeCell ref="J181:K181"/>
    <mergeCell ref="C176:D176"/>
    <mergeCell ref="F176:I176"/>
    <mergeCell ref="J176:K176"/>
    <mergeCell ref="C177:D177"/>
    <mergeCell ref="F177:I177"/>
    <mergeCell ref="J177:K177"/>
    <mergeCell ref="C178:D178"/>
    <mergeCell ref="F178:I178"/>
    <mergeCell ref="J178:K178"/>
    <mergeCell ref="C184:D184"/>
    <mergeCell ref="F184:I184"/>
    <mergeCell ref="J184:K184"/>
    <mergeCell ref="C182:D182"/>
    <mergeCell ref="F182:I182"/>
    <mergeCell ref="J182:K182"/>
    <mergeCell ref="C183:D183"/>
    <mergeCell ref="F120:K120"/>
    <mergeCell ref="F111:K111"/>
    <mergeCell ref="F119:K119"/>
    <mergeCell ref="F107:K107"/>
    <mergeCell ref="F117:K117"/>
    <mergeCell ref="F123:K123"/>
    <mergeCell ref="D108:E109"/>
    <mergeCell ref="D104:E104"/>
    <mergeCell ref="D110:E111"/>
    <mergeCell ref="D112:E112"/>
    <mergeCell ref="D113:E117"/>
    <mergeCell ref="D118:E118"/>
    <mergeCell ref="D119:E120"/>
    <mergeCell ref="D122:E122"/>
    <mergeCell ref="D123:E125"/>
    <mergeCell ref="D126:E127"/>
    <mergeCell ref="F133:K133"/>
    <mergeCell ref="F134:K134"/>
    <mergeCell ref="E141:K141"/>
    <mergeCell ref="F183:I183"/>
    <mergeCell ref="J183:K183"/>
    <mergeCell ref="C179:D179"/>
    <mergeCell ref="F179:I179"/>
    <mergeCell ref="J179:K179"/>
    <mergeCell ref="C180:D180"/>
    <mergeCell ref="F180:I180"/>
    <mergeCell ref="J180:K180"/>
    <mergeCell ref="F160:I160"/>
    <mergeCell ref="J160:K160"/>
    <mergeCell ref="F157:I157"/>
    <mergeCell ref="J157:K157"/>
    <mergeCell ref="F158:I158"/>
    <mergeCell ref="J158:K158"/>
    <mergeCell ref="F155:I155"/>
    <mergeCell ref="J155:K155"/>
    <mergeCell ref="F156:I156"/>
    <mergeCell ref="J156:K156"/>
    <mergeCell ref="C173:D173"/>
    <mergeCell ref="F138:K138"/>
    <mergeCell ref="C137:C138"/>
    <mergeCell ref="C119:C120"/>
    <mergeCell ref="C141:D141"/>
    <mergeCell ref="F128:K128"/>
    <mergeCell ref="J154:K154"/>
    <mergeCell ref="F166:I166"/>
    <mergeCell ref="J166:K166"/>
    <mergeCell ref="F163:I163"/>
    <mergeCell ref="J163:K163"/>
    <mergeCell ref="F164:I164"/>
    <mergeCell ref="J164:K164"/>
    <mergeCell ref="F161:I161"/>
    <mergeCell ref="J161:K161"/>
    <mergeCell ref="F162:I162"/>
    <mergeCell ref="J162:K162"/>
    <mergeCell ref="F165:I165"/>
    <mergeCell ref="C144:K144"/>
    <mergeCell ref="C123:C130"/>
    <mergeCell ref="C131:C135"/>
    <mergeCell ref="F136:K136"/>
    <mergeCell ref="F135:K135"/>
    <mergeCell ref="F137:K137"/>
    <mergeCell ref="D130:E130"/>
    <mergeCell ref="D128:E129"/>
    <mergeCell ref="C147:K147"/>
    <mergeCell ref="F106:K106"/>
    <mergeCell ref="F94:I94"/>
    <mergeCell ref="J94:K94"/>
    <mergeCell ref="C5:C6"/>
    <mergeCell ref="C7:C15"/>
    <mergeCell ref="C17:C22"/>
    <mergeCell ref="F17:K17"/>
    <mergeCell ref="F20:K20"/>
    <mergeCell ref="F19:K19"/>
    <mergeCell ref="F18:K18"/>
    <mergeCell ref="F21:K21"/>
    <mergeCell ref="F22:K22"/>
    <mergeCell ref="F5:K5"/>
    <mergeCell ref="F6:K6"/>
    <mergeCell ref="F7:K7"/>
    <mergeCell ref="F8:K8"/>
    <mergeCell ref="F9:K9"/>
    <mergeCell ref="F10:K10"/>
    <mergeCell ref="F11:K11"/>
    <mergeCell ref="F12:K12"/>
    <mergeCell ref="F13:K13"/>
    <mergeCell ref="C95:C99"/>
    <mergeCell ref="D95:E95"/>
    <mergeCell ref="D99:E99"/>
    <mergeCell ref="E33:E35"/>
    <mergeCell ref="J40:K40"/>
    <mergeCell ref="J41:K41"/>
    <mergeCell ref="D33:D35"/>
    <mergeCell ref="J165:K165"/>
    <mergeCell ref="E1:H1"/>
    <mergeCell ref="F74:K74"/>
    <mergeCell ref="F75:K75"/>
    <mergeCell ref="F76:K76"/>
    <mergeCell ref="F24:K24"/>
    <mergeCell ref="J45:K45"/>
    <mergeCell ref="J46:K46"/>
    <mergeCell ref="J47:K47"/>
    <mergeCell ref="F25:K25"/>
    <mergeCell ref="J62:K62"/>
    <mergeCell ref="J51:K51"/>
    <mergeCell ref="F4:K4"/>
    <mergeCell ref="F26:K26"/>
    <mergeCell ref="F28:K28"/>
    <mergeCell ref="F109:K109"/>
    <mergeCell ref="D45:D47"/>
    <mergeCell ref="D48:D50"/>
    <mergeCell ref="E42:E44"/>
    <mergeCell ref="H42:I44"/>
    <mergeCell ref="J35:K35"/>
    <mergeCell ref="F77:K77"/>
    <mergeCell ref="M33:M35"/>
    <mergeCell ref="M36:M38"/>
    <mergeCell ref="M39:M41"/>
    <mergeCell ref="M42:M44"/>
    <mergeCell ref="M45:M47"/>
    <mergeCell ref="M48:M50"/>
    <mergeCell ref="M51:M53"/>
    <mergeCell ref="M54:M56"/>
    <mergeCell ref="J52:K52"/>
    <mergeCell ref="J53:K53"/>
    <mergeCell ref="J54:K54"/>
    <mergeCell ref="J55:K55"/>
    <mergeCell ref="J56:K56"/>
    <mergeCell ref="J49:K49"/>
    <mergeCell ref="J50:K50"/>
    <mergeCell ref="J48:K48"/>
    <mergeCell ref="J33:K33"/>
    <mergeCell ref="J61:K61"/>
    <mergeCell ref="F27:K27"/>
    <mergeCell ref="J39:K39"/>
    <mergeCell ref="F110:K110"/>
    <mergeCell ref="F114:K114"/>
    <mergeCell ref="F115:K115"/>
    <mergeCell ref="F116:K116"/>
    <mergeCell ref="F39:G41"/>
    <mergeCell ref="H36:I38"/>
    <mergeCell ref="H39:I41"/>
    <mergeCell ref="F42:G44"/>
    <mergeCell ref="F73:K73"/>
    <mergeCell ref="F80:K80"/>
    <mergeCell ref="F88:K88"/>
    <mergeCell ref="F95:K95"/>
    <mergeCell ref="F99:K99"/>
    <mergeCell ref="E82:K82"/>
    <mergeCell ref="C84:K84"/>
    <mergeCell ref="D42:D44"/>
    <mergeCell ref="F108:K108"/>
    <mergeCell ref="F113:K113"/>
    <mergeCell ref="J43:K43"/>
    <mergeCell ref="J44:K44"/>
    <mergeCell ref="E36:E38"/>
    <mergeCell ref="E39:E41"/>
    <mergeCell ref="D36:D38"/>
    <mergeCell ref="D39:D41"/>
    <mergeCell ref="J92:K92"/>
    <mergeCell ref="F93:I93"/>
    <mergeCell ref="J93:K93"/>
    <mergeCell ref="F33:G35"/>
    <mergeCell ref="H33:I35"/>
    <mergeCell ref="F36:G38"/>
    <mergeCell ref="F67:K67"/>
    <mergeCell ref="F89:K89"/>
    <mergeCell ref="F90:K90"/>
    <mergeCell ref="F72:K72"/>
    <mergeCell ref="J36:K36"/>
    <mergeCell ref="J37:K37"/>
    <mergeCell ref="C85:K85"/>
    <mergeCell ref="D51:D53"/>
    <mergeCell ref="D54:D56"/>
    <mergeCell ref="H45:I47"/>
    <mergeCell ref="F71:K71"/>
    <mergeCell ref="F66:K66"/>
    <mergeCell ref="C67:C68"/>
    <mergeCell ref="D67:D68"/>
    <mergeCell ref="F68:K68"/>
    <mergeCell ref="J34:K34"/>
    <mergeCell ref="C201:D201"/>
    <mergeCell ref="F201:I201"/>
    <mergeCell ref="J201:K201"/>
    <mergeCell ref="C103:K103"/>
    <mergeCell ref="M57:M59"/>
    <mergeCell ref="M60:M62"/>
    <mergeCell ref="D57:D59"/>
    <mergeCell ref="D60:D62"/>
    <mergeCell ref="J57:K57"/>
    <mergeCell ref="J58:K58"/>
    <mergeCell ref="J59:K59"/>
    <mergeCell ref="J60:K60"/>
    <mergeCell ref="H57:I59"/>
    <mergeCell ref="H60:I62"/>
    <mergeCell ref="C157:D157"/>
    <mergeCell ref="C156:D156"/>
    <mergeCell ref="C155:D155"/>
    <mergeCell ref="C154:D154"/>
    <mergeCell ref="C151:D151"/>
    <mergeCell ref="C166:D166"/>
    <mergeCell ref="C165:D165"/>
    <mergeCell ref="C198:D198"/>
    <mergeCell ref="F198:I198"/>
    <mergeCell ref="J198:K198"/>
    <mergeCell ref="C202:D202"/>
    <mergeCell ref="F202:I202"/>
    <mergeCell ref="J202:K202"/>
    <mergeCell ref="C203:D203"/>
    <mergeCell ref="F203:I203"/>
    <mergeCell ref="J203:K203"/>
    <mergeCell ref="C204:D204"/>
    <mergeCell ref="F204:I204"/>
    <mergeCell ref="J204:K204"/>
    <mergeCell ref="C199:D199"/>
    <mergeCell ref="F199:I199"/>
    <mergeCell ref="J199:K199"/>
    <mergeCell ref="C200:D200"/>
    <mergeCell ref="F200:I200"/>
    <mergeCell ref="J200:K200"/>
    <mergeCell ref="C195:D195"/>
    <mergeCell ref="F195:I195"/>
    <mergeCell ref="J195:K195"/>
    <mergeCell ref="C196:D196"/>
    <mergeCell ref="F196:I196"/>
    <mergeCell ref="J196:K196"/>
    <mergeCell ref="C197:D197"/>
    <mergeCell ref="F197:I197"/>
    <mergeCell ref="J197:K197"/>
    <mergeCell ref="C214:D214"/>
    <mergeCell ref="F214:I214"/>
    <mergeCell ref="J214:K214"/>
    <mergeCell ref="C215:D215"/>
    <mergeCell ref="F215:I215"/>
    <mergeCell ref="J215:K215"/>
    <mergeCell ref="C216:D216"/>
    <mergeCell ref="F216:I216"/>
    <mergeCell ref="J216:K216"/>
    <mergeCell ref="F222:I222"/>
    <mergeCell ref="J222:K222"/>
    <mergeCell ref="C217:D217"/>
    <mergeCell ref="F217:I217"/>
    <mergeCell ref="J217:K217"/>
    <mergeCell ref="C218:D218"/>
    <mergeCell ref="F218:I218"/>
    <mergeCell ref="J218:K218"/>
    <mergeCell ref="C219:D219"/>
    <mergeCell ref="F219:I219"/>
    <mergeCell ref="J219:K219"/>
    <mergeCell ref="C220:D220"/>
    <mergeCell ref="F220:I220"/>
    <mergeCell ref="J220:K220"/>
    <mergeCell ref="C221:D221"/>
    <mergeCell ref="F221:I221"/>
    <mergeCell ref="J221:K221"/>
    <mergeCell ref="C222:D222"/>
    <mergeCell ref="F213:I213"/>
    <mergeCell ref="J213:K213"/>
    <mergeCell ref="C205:D205"/>
    <mergeCell ref="F205:I205"/>
    <mergeCell ref="J205:K205"/>
    <mergeCell ref="C206:D206"/>
    <mergeCell ref="F206:I206"/>
    <mergeCell ref="J206:K206"/>
    <mergeCell ref="C208:K208"/>
    <mergeCell ref="C211:D211"/>
    <mergeCell ref="F211:K211"/>
    <mergeCell ref="C213:D213"/>
    <mergeCell ref="C3:K3"/>
    <mergeCell ref="C226:D226"/>
    <mergeCell ref="F226:I226"/>
    <mergeCell ref="J226:K226"/>
    <mergeCell ref="C223:D223"/>
    <mergeCell ref="F223:I223"/>
    <mergeCell ref="J223:K223"/>
    <mergeCell ref="C224:D224"/>
    <mergeCell ref="F224:I224"/>
    <mergeCell ref="J224:K224"/>
    <mergeCell ref="C225:D225"/>
    <mergeCell ref="F225:I225"/>
    <mergeCell ref="J225:K225"/>
    <mergeCell ref="F132:K132"/>
    <mergeCell ref="C162:D162"/>
    <mergeCell ref="C161:D161"/>
    <mergeCell ref="C160:D160"/>
    <mergeCell ref="C159:D159"/>
    <mergeCell ref="C158:D158"/>
    <mergeCell ref="C193:D193"/>
    <mergeCell ref="F193:I193"/>
    <mergeCell ref="J193:K193"/>
    <mergeCell ref="C168:K168"/>
    <mergeCell ref="C171:D171"/>
    <mergeCell ref="D136:E136"/>
    <mergeCell ref="C191:D191"/>
    <mergeCell ref="F191:K191"/>
    <mergeCell ref="C194:D194"/>
    <mergeCell ref="F194:I194"/>
    <mergeCell ref="J194:K194"/>
    <mergeCell ref="F129:K129"/>
    <mergeCell ref="F130:K130"/>
    <mergeCell ref="F131:K131"/>
    <mergeCell ref="F171:K171"/>
    <mergeCell ref="C174:D174"/>
    <mergeCell ref="F174:I174"/>
    <mergeCell ref="J174:K174"/>
    <mergeCell ref="C175:D175"/>
    <mergeCell ref="F175:I175"/>
    <mergeCell ref="J175:K175"/>
    <mergeCell ref="C188:K188"/>
    <mergeCell ref="C185:D185"/>
    <mergeCell ref="F185:I185"/>
    <mergeCell ref="J185:K185"/>
    <mergeCell ref="C186:D186"/>
    <mergeCell ref="F151:K151"/>
    <mergeCell ref="F173:I173"/>
    <mergeCell ref="J173:K173"/>
    <mergeCell ref="D230:I230"/>
    <mergeCell ref="D87:E87"/>
    <mergeCell ref="F104:K104"/>
    <mergeCell ref="F122:K122"/>
    <mergeCell ref="C153:D153"/>
    <mergeCell ref="F153:I153"/>
    <mergeCell ref="J153:K153"/>
    <mergeCell ref="C164:D164"/>
    <mergeCell ref="C163:D163"/>
    <mergeCell ref="C146:K146"/>
    <mergeCell ref="F154:I154"/>
    <mergeCell ref="F159:I159"/>
    <mergeCell ref="C88:C90"/>
    <mergeCell ref="C105:C112"/>
    <mergeCell ref="C113:C117"/>
    <mergeCell ref="D97:E97"/>
    <mergeCell ref="F97:K97"/>
    <mergeCell ref="C102:K102"/>
    <mergeCell ref="D96:E96"/>
    <mergeCell ref="F96:K96"/>
    <mergeCell ref="F105:K105"/>
    <mergeCell ref="J159:K159"/>
    <mergeCell ref="D105:E107"/>
    <mergeCell ref="D131:E135"/>
    <mergeCell ref="O51:O53"/>
    <mergeCell ref="P51:P53"/>
    <mergeCell ref="O54:O56"/>
    <mergeCell ref="P54:P56"/>
    <mergeCell ref="O57:O59"/>
    <mergeCell ref="P57:P59"/>
    <mergeCell ref="O60:O62"/>
    <mergeCell ref="P60:P62"/>
    <mergeCell ref="O36:O38"/>
    <mergeCell ref="P36:P38"/>
    <mergeCell ref="O39:O41"/>
    <mergeCell ref="P39:P41"/>
    <mergeCell ref="O42:O44"/>
    <mergeCell ref="P42:P44"/>
    <mergeCell ref="O45:O47"/>
    <mergeCell ref="P45:P47"/>
    <mergeCell ref="O48:O50"/>
    <mergeCell ref="P48:P50"/>
  </mergeCells>
  <conditionalFormatting sqref="E7:M230">
    <cfRule type="containsText" dxfId="3" priority="1" operator="containsText" text="not selected">
      <formula>NOT(ISERROR(SEARCH("not selected",E7)))</formula>
    </cfRule>
  </conditionalFormatting>
  <dataValidations xWindow="602" yWindow="860" count="35">
    <dataValidation allowBlank="1" showInputMessage="1" showErrorMessage="1" promptTitle="How to embed a file" prompt="'Insert'/'object' (in the text group)/'create from file' then browse to the file you wish to insert, select, tick 'Display as icon' and select 'OK'." sqref="F75:K76"/>
    <dataValidation type="decimal" allowBlank="1" showInputMessage="1" showErrorMessage="1" sqref="F33:G33 F36:G36 F39:G39 F42:G42 F45:G45 F48:G48 F51:G51 F54:G54 F57:G57 F60:G60">
      <formula1>0.00001</formula1>
      <formula2>10000000</formula2>
    </dataValidation>
    <dataValidation allowBlank="1" showInputMessage="1" showErrorMessage="1" promptTitle="Information Access" prompt="Enter the full web address of the location of the information ." sqref="F99:K99"/>
    <dataValidation allowBlank="1" showInputMessage="1" showErrorMessage="1" promptTitle="Registered Name" prompt="The name of the company as notified to the Companies Registration Office" sqref="F5:K5"/>
    <dataValidation allowBlank="1" showInputMessage="1" showErrorMessage="1" promptTitle="Trade Name" prompt="The name you trade under - what's on the sign over the door/ at the entrance" sqref="F6:K6"/>
    <dataValidation allowBlank="1" showInputMessage="1" showErrorMessage="1" promptTitle="Name of dangerous substance" prompt="Place in order of threshold fraction and  hazard/risk potential." sqref="E33:E62"/>
    <dataValidation allowBlank="1" showInputMessage="1" showErrorMessage="1" promptTitle="Areas &amp; Developments External..." prompt="Pipelines, air-traffic, transport activities, fire/explosion sources, high voltage power lines are examples of sources. Large residential populations, institutions, public amentity areas, areas of environment sensitivity are examples of consequences." sqref="F74:K74"/>
    <dataValidation allowBlank="1" showInputMessage="1" showErrorMessage="1" promptTitle="Contact Name" prompt="The name of the management person working in the establishment to whom routine correspondance should be directed." sqref="F26:K26"/>
    <dataValidation allowBlank="1" showInputMessage="1" showErrorMessage="1" promptTitle="Submission date" prompt="Enter the date in the format dd/mm/yyyy" sqref="F28:K28"/>
    <dataValidation allowBlank="1" showInputMessage="1" showErrorMessage="1" promptTitle="Neighbouring COMAH Establishment" prompt="Give the name(s) of neighbouring establishment(s) (if any), the distance(s) from your establishment and the hazards (if any) they present to your establishment." sqref="F72:K72"/>
    <dataValidation allowBlank="1" showInputMessage="1" showErrorMessage="1" promptTitle="Control measures" prompt="Enter any other important  control measures you judge to be relevant." sqref="F135:K135"/>
    <dataValidation type="list" allowBlank="1" showInputMessage="1" showErrorMessage="1" promptTitle="Dangerous Characteristics" prompt="Select the relevant hazard statements from the drop down list." sqref="L33:L62">
      <formula1>INDIRECT(J33)</formula1>
    </dataValidation>
    <dataValidation allowBlank="1" showInputMessage="1" showErrorMessage="1" promptTitle="Contact email" prompt="The email address of the contact name identified above." sqref="F27:K27"/>
    <dataValidation allowBlank="1" showInputMessage="1" showErrorMessage="1" promptTitle="Other information" prompt="If you selected 'Other' in the box above, provide a description here of what 'other' means." sqref="F96:K96"/>
    <dataValidation allowBlank="1" showInputMessage="1" showErrorMessage="1" promptTitle="Control measures" prompt="Enter any other important  control measures you judge to be relevant here." sqref="F117:K117"/>
    <dataValidation type="list" allowBlank="1" showInputMessage="1" showErrorMessage="1" sqref="J33:K62">
      <formula1>ComahCats</formula1>
    </dataValidation>
    <dataValidation type="list" allowBlank="1" showInputMessage="1" showErrorMessage="1" sqref="F154">
      <formula1>$E$33:$E$63</formula1>
    </dataValidation>
    <dataValidation allowBlank="1" showInputMessage="1" showErrorMessage="1" promptTitle="Neighbouring Site" prompt="Give the name(s) of neighbouring site(s) outside the scope of the regulations (if any), the distance(s) from your establishment and the hazards (if any) they present to you._x000a__x000a__x000a_" sqref="F73:K73"/>
    <dataValidation type="list" allowBlank="1" showInputMessage="1" showErrorMessage="1" sqref="N33">
      <formula1>INDIRECT(M33)</formula1>
    </dataValidation>
    <dataValidation type="list" allowBlank="1" showInputMessage="1" showErrorMessage="1" sqref="N60:N62">
      <formula1>INDIRECT($M$60)</formula1>
    </dataValidation>
    <dataValidation type="list" allowBlank="1" showInputMessage="1" showErrorMessage="1" sqref="N34">
      <formula1>INDIRECT(M33)</formula1>
    </dataValidation>
    <dataValidation type="list" allowBlank="1" showInputMessage="1" showErrorMessage="1" sqref="N35">
      <formula1>INDIRECT(M33)</formula1>
    </dataValidation>
    <dataValidation type="list" allowBlank="1" showInputMessage="1" showErrorMessage="1" sqref="N36:N38">
      <formula1>INDIRECT($M$36)</formula1>
    </dataValidation>
    <dataValidation type="list" allowBlank="1" showInputMessage="1" showErrorMessage="1" sqref="N39:N41">
      <formula1>INDIRECT($M$39)</formula1>
    </dataValidation>
    <dataValidation type="list" allowBlank="1" showInputMessage="1" showErrorMessage="1" sqref="N42:N44">
      <formula1>INDIRECT($M$42)</formula1>
    </dataValidation>
    <dataValidation type="list" allowBlank="1" showInputMessage="1" showErrorMessage="1" sqref="N45:N47">
      <formula1>INDIRECT($M$45)</formula1>
    </dataValidation>
    <dataValidation type="list" allowBlank="1" showInputMessage="1" showErrorMessage="1" sqref="N48:N50">
      <formula1>INDIRECT($M$48)</formula1>
    </dataValidation>
    <dataValidation type="list" allowBlank="1" showInputMessage="1" showErrorMessage="1" sqref="N51:N53">
      <formula1>INDIRECT($M$51)</formula1>
    </dataValidation>
    <dataValidation type="list" allowBlank="1" showInputMessage="1" showErrorMessage="1" sqref="N54:N56">
      <formula1>INDIRECT($M$54)</formula1>
    </dataValidation>
    <dataValidation type="list" allowBlank="1" showInputMessage="1" showErrorMessage="1" sqref="N57:N59">
      <formula1>INDIRECT($M$57)</formula1>
    </dataValidation>
    <dataValidation allowBlank="1" showInputMessage="1" showErrorMessage="1" promptTitle="Behaviour in major accident" prompt="As you have selected 'Other' in the cell above, provide information here on behaviour in the event of a major accident." sqref="F98:K98"/>
    <dataValidation allowBlank="1" showInputMessage="1" showErrorMessage="1" promptTitle="Main scenario type" prompt="Enter a short specific description of the major accident scenario for your establishment." sqref="F112:K112 F130:K130"/>
    <dataValidation allowBlank="1" showInputMessage="1" showErrorMessage="1" promptTitle="Further detail" prompt="If indicated to 'provide further details', enter further basic information on the purpose, highlighting especially what exactly has changed or is planned." sqref="F78:K78"/>
    <dataValidation allowBlank="1" showInputMessage="1" showErrorMessage="1" promptTitle="How to embed a file" prompt="'Insert'/'object' (in the text group)/'create from file' then browse to the file you wish to insert, select, tick 'Display as icon' and select 'OK'." sqref="D230:I230"/>
    <dataValidation type="list" allowBlank="1" showInputMessage="1" showErrorMessage="1" sqref="F211:K211">
      <formula1>"Other, '= = Hazard Source Not Selected = ="</formula1>
    </dataValidation>
  </dataValidations>
  <hyperlinks>
    <hyperlink ref="L64:L65" location="'Additional Inventory'!A1" display="I want to add additional inventory "/>
    <hyperlink ref="L82" location="Confidentiality!B2" display="Go to Confidentiality Page"/>
    <hyperlink ref="L141" location="Confidentiality!B2" display="Go to Confidentiality Page"/>
    <hyperlink ref="L139" location="'Additional Section 3 info'!A2" display="Enter additional major accidents"/>
    <hyperlink ref="C228" location="'Data Entry'!F5" display="Go to top"/>
  </hyperlinks>
  <pageMargins left="0.23622047244094491" right="0.23622047244094491" top="0.74803149606299213" bottom="0.74803149606299213" header="0.31496062992125984" footer="0.31496062992125984"/>
  <pageSetup paperSize="8" scale="75" fitToHeight="5" orientation="portrait" r:id="rId1"/>
  <drawing r:id="rId2"/>
  <legacyDrawing r:id="rId3"/>
  <extLst>
    <ext xmlns:x14="http://schemas.microsoft.com/office/spreadsheetml/2009/9/main" uri="{CCE6A557-97BC-4b89-ADB6-D9C93CAAB3DF}">
      <x14:dataValidations xmlns:xm="http://schemas.microsoft.com/office/excel/2006/main" xWindow="602" yWindow="860" count="33">
        <x14:dataValidation type="list" allowBlank="1" showInputMessage="1" showErrorMessage="1">
          <x14:formula1>
            <xm:f>LookUp!$E$4:$E$8</xm:f>
          </x14:formula1>
          <xm:sqref>F14</xm:sqref>
        </x14:dataValidation>
        <x14:dataValidation type="list" allowBlank="1" showInputMessage="1" showErrorMessage="1">
          <x14:formula1>
            <xm:f>LookUp!$O$3:$O$5</xm:f>
          </x14:formula1>
          <xm:sqref>F69:K69</xm:sqref>
        </x14:dataValidation>
        <x14:dataValidation type="list" allowBlank="1" showInputMessage="1" showErrorMessage="1" promptTitle="How the public will be warned" prompt="Select the measure from the drop-down list that best describes the arrangements at your establishment.">
          <x14:formula1>
            <xm:f>LookUp!$AA$3:$AA$10</xm:f>
          </x14:formula1>
          <xm:sqref>F95:K95</xm:sqref>
        </x14:dataValidation>
        <x14:dataValidation type="list" allowBlank="1" showInputMessage="1" showErrorMessage="1">
          <x14:formula1>
            <xm:f>LookUp!$AS$3:$AS$12</xm:f>
          </x14:formula1>
          <xm:sqref>F121:J121</xm:sqref>
        </x14:dataValidation>
        <x14:dataValidation type="list" allowBlank="1" showInputMessage="1" showErrorMessage="1">
          <x14:formula1>
            <xm:f>LookUp!$C$3:$C$30</xm:f>
          </x14:formula1>
          <xm:sqref>F21:K21</xm:sqref>
        </x14:dataValidation>
        <x14:dataValidation type="list" allowBlank="1" showInputMessage="1" showErrorMessage="1" promptTitle="Activity" prompt="Select from the ESPIRS dropdown activity list the activity which best describes what your company does.">
          <x14:formula1>
            <xm:f>LookUp!$U$47:$U$80</xm:f>
          </x14:formula1>
          <xm:sqref>F67:K67</xm:sqref>
        </x14:dataValidation>
        <x14:dataValidation type="list" allowBlank="1" showInputMessage="1" showErrorMessage="1" prompt="Select from the drop-down list the item that best describes  why you are making this notification.">
          <x14:formula1>
            <xm:f>LookUp!$I$3:$I$16</xm:f>
          </x14:formula1>
          <xm:sqref>F77:K77</xm:sqref>
        </x14:dataValidation>
        <x14:dataValidation type="list" allowBlank="1" showInputMessage="1" showErrorMessage="1" prompt="Select the substance with the greatest effects">
          <x14:formula1>
            <xm:f>LookUp!$W$3:$W$17</xm:f>
          </x14:formula1>
          <xm:sqref>F88:K90</xm:sqref>
        </x14:dataValidation>
        <x14:dataValidation type="list" allowBlank="1" showInputMessage="1" showErrorMessage="1" prompt="Select the most serious hazard phrase">
          <x14:formula1>
            <xm:f>LookUp!$BC$3:$BC$60</xm:f>
          </x14:formula1>
          <xm:sqref>F91:I94</xm:sqref>
        </x14:dataValidation>
        <x14:dataValidation type="list" allowBlank="1" showInputMessage="1" showErrorMessage="1" prompt="Select the next most hazardous phrase, if there is one.">
          <x14:formula1>
            <xm:f>LookUp!$BC$3:$BC$61</xm:f>
          </x14:formula1>
          <xm:sqref>J91:K94</xm:sqref>
        </x14:dataValidation>
        <x14:dataValidation type="list" allowBlank="1" showInputMessage="1" showErrorMessage="1">
          <x14:formula1>
            <xm:f>LookUp!$BG$3:$BG$6</xm:f>
          </x14:formula1>
          <xm:sqref>H33:I33 H36:I36 H39:I39 H42:I42 H60 H57:I57 H45:I45 H48:I48 H51:I51 H54:I54 H63:I65</xm:sqref>
        </x14:dataValidation>
        <x14:dataValidation type="list" allowBlank="1" showInputMessage="1" showErrorMessage="1" promptTitle="Named substance" prompt="Select 'Yes' from the drop-down list if it is a named substance in Part 2 of Schedule 1: otherwise select 'No'.">
          <x14:formula1>
            <xm:f>LookUp!$Q$3:$Q$5</xm:f>
          </x14:formula1>
          <xm:sqref>M33:M62</xm:sqref>
        </x14:dataValidation>
        <x14:dataValidation type="list" allowBlank="1" showInputMessage="1" showErrorMessage="1" promptTitle="Behaviour in  major accident" prompt="Select the additional information you wish to add from the drop-down list.">
          <x14:formula1>
            <xm:f>LookUp!$AC$3:$AC$9</xm:f>
          </x14:formula1>
          <xm:sqref>F97:K97</xm:sqref>
        </x14:dataValidation>
        <x14:dataValidation type="list" allowBlank="1" showInputMessage="1" showErrorMessage="1" promptTitle="Nature of major accident" prompt="Select the most appropriate descriptor from the drop-down list.">
          <x14:formula1>
            <xm:f>LookUp!$AG$3:$AG$9</xm:f>
          </x14:formula1>
          <xm:sqref>F105:K106 F123:K124</xm:sqref>
        </x14:dataValidation>
        <x14:dataValidation type="list" allowBlank="1" showInputMessage="1" showErrorMessage="1" promptTitle="Nature of major accident" prompt="Select the next most appropriate descriptor, if there is one, from the drop-down list.">
          <x14:formula1>
            <xm:f>LookUp!$AG$3:$AG$10</xm:f>
          </x14:formula1>
          <xm:sqref>F125:K125 F107:K107</xm:sqref>
        </x14:dataValidation>
        <x14:dataValidation type="list" allowBlank="1" showInputMessage="1" showErrorMessage="1" promptTitle="Control measures" prompt="Select the most relevant control measure from the drop-down list.">
          <x14:formula1>
            <xm:f>LookUp!$AK$3:$AK$43</xm:f>
          </x14:formula1>
          <xm:sqref>F131:K131</xm:sqref>
        </x14:dataValidation>
        <x14:dataValidation type="list" allowBlank="1" showInputMessage="1" showErrorMessage="1" promptTitle="Control measures" prompt="Select the next  most relevant control measure (if there is one) from the drop-down list.">
          <x14:formula1>
            <xm:f>LookUp!$AK$3:$AK$43</xm:f>
          </x14:formula1>
          <xm:sqref>F134:K134</xm:sqref>
        </x14:dataValidation>
        <x14:dataValidation type="list" allowBlank="1" showInputMessage="1" showErrorMessage="1" promptTitle="On-site response" prompt="Select the most relevant response descriptor from the drop-down list.">
          <x14:formula1>
            <xm:f>LookUp!$AQ$3:$AQ$5</xm:f>
          </x14:formula1>
          <xm:sqref>F136:K136 F118:K118</xm:sqref>
        </x14:dataValidation>
        <x14:dataValidation type="list" allowBlank="1" showInputMessage="1" showErrorMessage="1" promptTitle="EEP" prompt="Select the most relevant information from the EEP, from the drop-down list.">
          <x14:formula1>
            <xm:f>LookUp!$AS$3:$AS$12</xm:f>
          </x14:formula1>
          <xm:sqref>F119:K120 F137:K140</xm:sqref>
        </x14:dataValidation>
        <x14:dataValidation type="list" allowBlank="1" showInputMessage="1" showErrorMessage="1" promptTitle="E-PRTR" prompt="Establishment covered by Regulation (EC) No 166/2006 of the European Parliament and of the Council">
          <x14:formula1>
            <xm:f>LookUp!$Q$3:$Q$5</xm:f>
          </x14:formula1>
          <xm:sqref>F80:K80</xm:sqref>
        </x14:dataValidation>
        <x14:dataValidation type="list" allowBlank="1" showInputMessage="1" showErrorMessage="1" promptTitle="IED" prompt="Establishment covered by Directive 2010/75/EU of the European Parliament and of the Council (http://ec.europa.eu/environment/air/pollutants/stationary/ied/ legislation.htm)">
          <x14:formula1>
            <xm:f>LookUp!$Q$3:$Q$5</xm:f>
          </x14:formula1>
          <xm:sqref>F79:K79</xm:sqref>
        </x14:dataValidation>
        <x14:dataValidation type="list" allowBlank="1" showInputMessage="1" showErrorMessage="1">
          <x14:formula1>
            <xm:f>LookUp!$G$3:$G$8</xm:f>
          </x14:formula1>
          <xm:sqref>F29 F23 F16</xm:sqref>
        </x14:dataValidation>
        <x14:dataValidation type="list" allowBlank="1" showInputMessage="1" showErrorMessage="1" prompt="Select first 2 decimal digits">
          <x14:formula1>
            <xm:f>LookUp!$L$4:$L$104</xm:f>
          </x14:formula1>
          <xm:sqref>G14:G16 G23 G29</xm:sqref>
        </x14:dataValidation>
        <x14:dataValidation type="list" allowBlank="1" showInputMessage="1" showErrorMessage="1" prompt="Select next 2 decimal digits">
          <x14:formula1>
            <xm:f>LookUp!$L$4:$L$104</xm:f>
          </x14:formula1>
          <xm:sqref>H14:J16 H23:J23 H29:J29</xm:sqref>
        </x14:dataValidation>
        <x14:dataValidation type="list" allowBlank="1" showInputMessage="1" showErrorMessage="1" promptTitle="Control measures" prompt="Select the most important control measure from the drop-down list.">
          <x14:formula1>
            <xm:f>LookUp!$AK$3:$AK$43</xm:f>
          </x14:formula1>
          <xm:sqref>F113:K113</xm:sqref>
        </x14:dataValidation>
        <x14:dataValidation type="list" allowBlank="1" showInputMessage="1" showErrorMessage="1" promptTitle="Control measures" prompt="Select the next  most important control measure (if there is one) from the drop-down list.">
          <x14:formula1>
            <xm:f>LookUp!$AK$3:$AK$43</xm:f>
          </x14:formula1>
          <xm:sqref>F116:K116</xm:sqref>
        </x14:dataValidation>
        <x14:dataValidation type="list" allowBlank="1" showInputMessage="1" showErrorMessage="1">
          <x14:formula1>
            <xm:f>LookUp!$G$4:$G$8</xm:f>
          </x14:formula1>
          <xm:sqref>F15</xm:sqref>
        </x14:dataValidation>
        <x14:dataValidation type="list" allowBlank="1" showInputMessage="1" showErrorMessage="1" promptTitle="Effects on human health" prompt="Select the most relevant description from the drop-down list. What is selected must be consistent with dangerous characteristics listed in Part 1 of this form.">
          <x14:formula1>
            <xm:f>LookUp!$AM$3:$AM$18</xm:f>
          </x14:formula1>
          <xm:sqref>F108:K109 F126:K127</xm:sqref>
        </x14:dataValidation>
        <x14:dataValidation type="list" allowBlank="1" showInputMessage="1" promptTitle="Effect on the environment" prompt="Select the most relevant description from the drop-down list. What is selected must be consistent with dangerous characteristics listed in Part 1 of this form.">
          <x14:formula1>
            <xm:f>LookUp!$AO$3:$AO$19</xm:f>
          </x14:formula1>
          <xm:sqref>F110:K111 F128:K129</xm:sqref>
        </x14:dataValidation>
        <x14:dataValidation type="list" allowBlank="1" showInputMessage="1" showErrorMessage="1" promptTitle="Control measures" prompt="Select the next  most important control measure (if there is one) from the drop-down list.">
          <x14:formula1>
            <xm:f>LookUp!$AK$3:$AK$43</xm:f>
          </x14:formula1>
          <xm:sqref>F114:K115</xm:sqref>
        </x14:dataValidation>
        <x14:dataValidation type="list" allowBlank="1" showInputMessage="1" showErrorMessage="1" promptTitle="Control measures" prompt="Select the next  most relevant control measure (if there is one) from the drop-down list.">
          <x14:formula1>
            <xm:f>LookUp!$AK$3:$AK$43</xm:f>
          </x14:formula1>
          <xm:sqref>F132:K133</xm:sqref>
        </x14:dataValidation>
        <x14:dataValidation type="list" allowBlank="1" showInputMessage="1" showErrorMessage="1">
          <x14:formula1>
            <xm:f>LookUp!$BK$3:$BK$13</xm:f>
          </x14:formula1>
          <xm:sqref>F151:K151 F171:K171 F191:K191</xm:sqref>
        </x14:dataValidation>
        <x14:dataValidation type="list" allowBlank="1" showInputMessage="1" showErrorMessage="1">
          <x14:formula1>
            <xm:f>LookUp!$C$3:C30</xm:f>
          </x14:formula1>
          <xm:sqref>F11:K11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154"/>
  <sheetViews>
    <sheetView showGridLines="0" zoomScale="90" zoomScaleNormal="90" workbookViewId="0">
      <pane xSplit="9" ySplit="2" topLeftCell="J3" activePane="bottomRight" state="frozen"/>
      <selection pane="topRight" activeCell="J1" sqref="J1"/>
      <selection pane="bottomLeft" activeCell="A3" sqref="A3"/>
      <selection pane="bottomRight" activeCell="J3" sqref="J3"/>
    </sheetView>
  </sheetViews>
  <sheetFormatPr defaultRowHeight="14.25" x14ac:dyDescent="0.2"/>
  <cols>
    <col min="1" max="1" width="10" customWidth="1"/>
    <col min="2" max="2" width="5" customWidth="1"/>
    <col min="3" max="3" width="24" customWidth="1"/>
    <col min="4" max="4" width="4.796875" customWidth="1"/>
    <col min="5" max="8" width="3.69921875" customWidth="1"/>
    <col min="9" max="9" width="30.3984375" customWidth="1"/>
    <col min="10" max="10" width="22.8984375" bestFit="1" customWidth="1"/>
    <col min="11" max="11" width="12.8984375" customWidth="1"/>
  </cols>
  <sheetData>
    <row r="1" spans="1:14" ht="39.950000000000003" customHeight="1" thickBot="1" x14ac:dyDescent="0.3">
      <c r="C1" s="114" t="s">
        <v>634</v>
      </c>
      <c r="J1" s="100" t="s">
        <v>645</v>
      </c>
    </row>
    <row r="2" spans="1:14" ht="34.5" customHeight="1" thickBot="1" x14ac:dyDescent="0.25">
      <c r="A2" s="335" t="s">
        <v>432</v>
      </c>
      <c r="B2" s="36" t="s">
        <v>121</v>
      </c>
      <c r="C2" s="95" t="str">
        <f>'Data Entry'!E32</f>
        <v>Name of Dangerous Substance</v>
      </c>
      <c r="D2" s="345" t="str">
        <f>'Data Entry'!F32</f>
        <v>Quantity (tonne)</v>
      </c>
      <c r="E2" s="346"/>
      <c r="F2" s="345" t="str">
        <f>'Data Entry'!H32</f>
        <v>Substance Form</v>
      </c>
      <c r="G2" s="346"/>
      <c r="H2" s="345" t="str">
        <f>'Data Entry'!J32</f>
        <v>Hazard Categories of the Dangerous Substance</v>
      </c>
      <c r="I2" s="346"/>
      <c r="J2" s="95" t="str">
        <f>'Data Entry'!L32</f>
        <v xml:space="preserve">Dangerous Characteristics </v>
      </c>
      <c r="K2" s="95" t="str">
        <f>'Data Entry'!M32</f>
        <v>Named Substance (NS)</v>
      </c>
      <c r="L2" s="108" t="str">
        <f>'Data Entry'!N32</f>
        <v>NS H-statement</v>
      </c>
      <c r="M2" s="128" t="s">
        <v>715</v>
      </c>
      <c r="N2" s="128" t="s">
        <v>749</v>
      </c>
    </row>
    <row r="3" spans="1:14" x14ac:dyDescent="0.2">
      <c r="A3" s="336"/>
      <c r="B3" s="205">
        <v>11</v>
      </c>
      <c r="C3" s="347"/>
      <c r="D3" s="340"/>
      <c r="E3" s="341"/>
      <c r="F3" s="208" t="s">
        <v>694</v>
      </c>
      <c r="G3" s="209"/>
      <c r="H3" s="208"/>
      <c r="I3" s="209"/>
      <c r="J3" s="68"/>
      <c r="K3" s="344" t="s">
        <v>665</v>
      </c>
      <c r="L3" s="131"/>
      <c r="M3" s="134" t="str">
        <f>IF(K3="No", "Part1","Part2")</f>
        <v>Part2</v>
      </c>
      <c r="N3" s="137"/>
    </row>
    <row r="4" spans="1:14" x14ac:dyDescent="0.2">
      <c r="A4" s="337"/>
      <c r="B4" s="206"/>
      <c r="C4" s="263"/>
      <c r="D4" s="342"/>
      <c r="E4" s="342"/>
      <c r="F4" s="343"/>
      <c r="G4" s="343"/>
      <c r="H4" s="208"/>
      <c r="I4" s="209"/>
      <c r="J4" s="68"/>
      <c r="K4" s="344"/>
      <c r="L4" s="132"/>
      <c r="M4" s="135"/>
      <c r="N4" s="312"/>
    </row>
    <row r="5" spans="1:14" ht="15" thickBot="1" x14ac:dyDescent="0.25">
      <c r="A5" s="337"/>
      <c r="B5" s="207"/>
      <c r="C5" s="264"/>
      <c r="D5" s="342"/>
      <c r="E5" s="342"/>
      <c r="F5" s="343"/>
      <c r="G5" s="343"/>
      <c r="H5" s="208"/>
      <c r="I5" s="209"/>
      <c r="J5" s="68"/>
      <c r="K5" s="344"/>
      <c r="L5" s="101"/>
      <c r="M5" s="136"/>
      <c r="N5" s="313"/>
    </row>
    <row r="6" spans="1:14" ht="15" thickBot="1" x14ac:dyDescent="0.25">
      <c r="A6" s="337"/>
      <c r="B6" s="205">
        <v>12</v>
      </c>
      <c r="C6" s="262"/>
      <c r="D6" s="340"/>
      <c r="E6" s="341"/>
      <c r="F6" s="208" t="s">
        <v>694</v>
      </c>
      <c r="G6" s="209"/>
      <c r="H6" s="208"/>
      <c r="I6" s="209"/>
      <c r="J6" s="68"/>
      <c r="K6" s="344" t="s">
        <v>665</v>
      </c>
      <c r="L6" s="132"/>
      <c r="M6" s="134" t="str">
        <f t="shared" ref="M6" si="0">IF(K6="No", "Part1","Part2")</f>
        <v>Part2</v>
      </c>
      <c r="N6" s="137"/>
    </row>
    <row r="7" spans="1:14" ht="15" thickBot="1" x14ac:dyDescent="0.25">
      <c r="A7" s="337"/>
      <c r="B7" s="205"/>
      <c r="C7" s="263"/>
      <c r="D7" s="342"/>
      <c r="E7" s="342"/>
      <c r="F7" s="343"/>
      <c r="G7" s="343"/>
      <c r="H7" s="208"/>
      <c r="I7" s="209"/>
      <c r="J7" s="68"/>
      <c r="K7" s="344"/>
      <c r="L7" s="132"/>
      <c r="M7" s="135"/>
      <c r="N7" s="312"/>
    </row>
    <row r="8" spans="1:14" ht="15" thickBot="1" x14ac:dyDescent="0.25">
      <c r="A8" s="337"/>
      <c r="B8" s="205"/>
      <c r="C8" s="264"/>
      <c r="D8" s="342"/>
      <c r="E8" s="342"/>
      <c r="F8" s="343"/>
      <c r="G8" s="343"/>
      <c r="H8" s="208"/>
      <c r="I8" s="209"/>
      <c r="J8" s="68"/>
      <c r="K8" s="344"/>
      <c r="L8" s="101"/>
      <c r="M8" s="136"/>
      <c r="N8" s="313"/>
    </row>
    <row r="9" spans="1:14" ht="15" thickBot="1" x14ac:dyDescent="0.25">
      <c r="A9" s="337"/>
      <c r="B9" s="205">
        <v>13</v>
      </c>
      <c r="C9" s="262"/>
      <c r="D9" s="340"/>
      <c r="E9" s="341"/>
      <c r="F9" s="208" t="s">
        <v>694</v>
      </c>
      <c r="G9" s="209"/>
      <c r="H9" s="208"/>
      <c r="I9" s="209"/>
      <c r="J9" s="68"/>
      <c r="K9" s="344" t="s">
        <v>665</v>
      </c>
      <c r="L9" s="132"/>
      <c r="M9" s="134" t="str">
        <f t="shared" ref="M9" si="1">IF(K9="No", "Part1","Part2")</f>
        <v>Part2</v>
      </c>
      <c r="N9" s="137"/>
    </row>
    <row r="10" spans="1:14" ht="15" thickBot="1" x14ac:dyDescent="0.25">
      <c r="A10" s="337"/>
      <c r="B10" s="205"/>
      <c r="C10" s="263"/>
      <c r="D10" s="342"/>
      <c r="E10" s="342"/>
      <c r="F10" s="343"/>
      <c r="G10" s="343"/>
      <c r="H10" s="208"/>
      <c r="I10" s="209"/>
      <c r="J10" s="68"/>
      <c r="K10" s="344"/>
      <c r="L10" s="132"/>
      <c r="M10" s="135"/>
      <c r="N10" s="312"/>
    </row>
    <row r="11" spans="1:14" ht="15" thickBot="1" x14ac:dyDescent="0.25">
      <c r="A11" s="337"/>
      <c r="B11" s="205"/>
      <c r="C11" s="264"/>
      <c r="D11" s="342"/>
      <c r="E11" s="342"/>
      <c r="F11" s="343"/>
      <c r="G11" s="343"/>
      <c r="H11" s="208"/>
      <c r="I11" s="209"/>
      <c r="J11" s="68"/>
      <c r="K11" s="344"/>
      <c r="L11" s="101"/>
      <c r="M11" s="136"/>
      <c r="N11" s="313"/>
    </row>
    <row r="12" spans="1:14" ht="15" thickBot="1" x14ac:dyDescent="0.25">
      <c r="A12" s="337"/>
      <c r="B12" s="205">
        <v>14</v>
      </c>
      <c r="C12" s="262"/>
      <c r="D12" s="340"/>
      <c r="E12" s="341"/>
      <c r="F12" s="208" t="s">
        <v>694</v>
      </c>
      <c r="G12" s="209"/>
      <c r="H12" s="208"/>
      <c r="I12" s="209"/>
      <c r="J12" s="68"/>
      <c r="K12" s="344" t="s">
        <v>665</v>
      </c>
      <c r="L12" s="132"/>
      <c r="M12" s="134" t="str">
        <f t="shared" ref="M12" si="2">IF(K12="No", "Part1","Part2")</f>
        <v>Part2</v>
      </c>
      <c r="N12" s="137"/>
    </row>
    <row r="13" spans="1:14" ht="15" thickBot="1" x14ac:dyDescent="0.25">
      <c r="A13" s="337"/>
      <c r="B13" s="205"/>
      <c r="C13" s="263"/>
      <c r="D13" s="342"/>
      <c r="E13" s="342"/>
      <c r="F13" s="343"/>
      <c r="G13" s="343"/>
      <c r="H13" s="208"/>
      <c r="I13" s="209"/>
      <c r="J13" s="68"/>
      <c r="K13" s="344"/>
      <c r="L13" s="132"/>
      <c r="M13" s="135"/>
      <c r="N13" s="312"/>
    </row>
    <row r="14" spans="1:14" ht="15" thickBot="1" x14ac:dyDescent="0.25">
      <c r="A14" s="337"/>
      <c r="B14" s="205"/>
      <c r="C14" s="264"/>
      <c r="D14" s="342"/>
      <c r="E14" s="342"/>
      <c r="F14" s="343"/>
      <c r="G14" s="343"/>
      <c r="H14" s="208"/>
      <c r="I14" s="209"/>
      <c r="J14" s="68"/>
      <c r="K14" s="344"/>
      <c r="L14" s="101"/>
      <c r="M14" s="136"/>
      <c r="N14" s="313"/>
    </row>
    <row r="15" spans="1:14" ht="15" thickBot="1" x14ac:dyDescent="0.25">
      <c r="A15" s="337"/>
      <c r="B15" s="205">
        <v>15</v>
      </c>
      <c r="C15" s="262"/>
      <c r="D15" s="340"/>
      <c r="E15" s="341"/>
      <c r="F15" s="208" t="s">
        <v>694</v>
      </c>
      <c r="G15" s="209"/>
      <c r="H15" s="208"/>
      <c r="I15" s="209"/>
      <c r="J15" s="68"/>
      <c r="K15" s="344" t="s">
        <v>665</v>
      </c>
      <c r="L15" s="132"/>
      <c r="M15" s="134" t="str">
        <f t="shared" ref="M15" si="3">IF(K15="No", "Part1","Part2")</f>
        <v>Part2</v>
      </c>
      <c r="N15" s="137"/>
    </row>
    <row r="16" spans="1:14" ht="15" thickBot="1" x14ac:dyDescent="0.25">
      <c r="A16" s="337"/>
      <c r="B16" s="205"/>
      <c r="C16" s="263"/>
      <c r="D16" s="342"/>
      <c r="E16" s="342"/>
      <c r="F16" s="343"/>
      <c r="G16" s="343"/>
      <c r="H16" s="208"/>
      <c r="I16" s="209"/>
      <c r="J16" s="68"/>
      <c r="K16" s="344"/>
      <c r="L16" s="132"/>
      <c r="M16" s="135"/>
      <c r="N16" s="312"/>
    </row>
    <row r="17" spans="1:14" ht="15" thickBot="1" x14ac:dyDescent="0.25">
      <c r="A17" s="337"/>
      <c r="B17" s="205"/>
      <c r="C17" s="264"/>
      <c r="D17" s="342"/>
      <c r="E17" s="342"/>
      <c r="F17" s="343"/>
      <c r="G17" s="343"/>
      <c r="H17" s="208"/>
      <c r="I17" s="209"/>
      <c r="J17" s="68"/>
      <c r="K17" s="344"/>
      <c r="L17" s="101"/>
      <c r="M17" s="136"/>
      <c r="N17" s="313"/>
    </row>
    <row r="18" spans="1:14" ht="15" thickBot="1" x14ac:dyDescent="0.25">
      <c r="A18" s="337"/>
      <c r="B18" s="205">
        <v>16</v>
      </c>
      <c r="C18" s="262"/>
      <c r="D18" s="340"/>
      <c r="E18" s="341"/>
      <c r="F18" s="208" t="s">
        <v>694</v>
      </c>
      <c r="G18" s="209"/>
      <c r="H18" s="208"/>
      <c r="I18" s="209"/>
      <c r="J18" s="68"/>
      <c r="K18" s="344" t="s">
        <v>665</v>
      </c>
      <c r="L18" s="132"/>
      <c r="M18" s="134" t="str">
        <f t="shared" ref="M18" si="4">IF(K18="No", "Part1","Part2")</f>
        <v>Part2</v>
      </c>
      <c r="N18" s="137"/>
    </row>
    <row r="19" spans="1:14" ht="15" thickBot="1" x14ac:dyDescent="0.25">
      <c r="A19" s="337"/>
      <c r="B19" s="205"/>
      <c r="C19" s="263"/>
      <c r="D19" s="342"/>
      <c r="E19" s="342"/>
      <c r="F19" s="343"/>
      <c r="G19" s="343"/>
      <c r="H19" s="208"/>
      <c r="I19" s="209"/>
      <c r="J19" s="68"/>
      <c r="K19" s="344"/>
      <c r="L19" s="132"/>
      <c r="M19" s="135"/>
      <c r="N19" s="312"/>
    </row>
    <row r="20" spans="1:14" ht="15" thickBot="1" x14ac:dyDescent="0.25">
      <c r="A20" s="337"/>
      <c r="B20" s="205"/>
      <c r="C20" s="264"/>
      <c r="D20" s="342"/>
      <c r="E20" s="342"/>
      <c r="F20" s="343"/>
      <c r="G20" s="343"/>
      <c r="H20" s="208"/>
      <c r="I20" s="209"/>
      <c r="J20" s="68"/>
      <c r="K20" s="344"/>
      <c r="L20" s="101"/>
      <c r="M20" s="136"/>
      <c r="N20" s="313"/>
    </row>
    <row r="21" spans="1:14" ht="15" thickBot="1" x14ac:dyDescent="0.25">
      <c r="A21" s="337"/>
      <c r="B21" s="205">
        <v>17</v>
      </c>
      <c r="C21" s="262"/>
      <c r="D21" s="340"/>
      <c r="E21" s="341"/>
      <c r="F21" s="208" t="s">
        <v>694</v>
      </c>
      <c r="G21" s="209"/>
      <c r="H21" s="208"/>
      <c r="I21" s="209"/>
      <c r="J21" s="68"/>
      <c r="K21" s="344" t="s">
        <v>665</v>
      </c>
      <c r="L21" s="132"/>
      <c r="M21" s="134" t="str">
        <f t="shared" ref="M21" si="5">IF(K21="No", "Part1","Part2")</f>
        <v>Part2</v>
      </c>
      <c r="N21" s="137"/>
    </row>
    <row r="22" spans="1:14" ht="15" thickBot="1" x14ac:dyDescent="0.25">
      <c r="A22" s="337"/>
      <c r="B22" s="205"/>
      <c r="C22" s="263"/>
      <c r="D22" s="342"/>
      <c r="E22" s="342"/>
      <c r="F22" s="343"/>
      <c r="G22" s="343"/>
      <c r="H22" s="208"/>
      <c r="I22" s="209"/>
      <c r="J22" s="68"/>
      <c r="K22" s="344"/>
      <c r="L22" s="132"/>
      <c r="M22" s="135"/>
      <c r="N22" s="312"/>
    </row>
    <row r="23" spans="1:14" ht="15" thickBot="1" x14ac:dyDescent="0.25">
      <c r="A23" s="337"/>
      <c r="B23" s="205"/>
      <c r="C23" s="264"/>
      <c r="D23" s="342"/>
      <c r="E23" s="342"/>
      <c r="F23" s="343"/>
      <c r="G23" s="343"/>
      <c r="H23" s="208"/>
      <c r="I23" s="209"/>
      <c r="J23" s="68"/>
      <c r="K23" s="344"/>
      <c r="L23" s="101"/>
      <c r="M23" s="136"/>
      <c r="N23" s="313"/>
    </row>
    <row r="24" spans="1:14" ht="15" thickBot="1" x14ac:dyDescent="0.25">
      <c r="A24" s="337"/>
      <c r="B24" s="205">
        <v>18</v>
      </c>
      <c r="C24" s="262"/>
      <c r="D24" s="340"/>
      <c r="E24" s="341"/>
      <c r="F24" s="208" t="s">
        <v>694</v>
      </c>
      <c r="G24" s="209"/>
      <c r="H24" s="208"/>
      <c r="I24" s="209"/>
      <c r="J24" s="68"/>
      <c r="K24" s="344" t="s">
        <v>665</v>
      </c>
      <c r="L24" s="132"/>
      <c r="M24" s="134" t="str">
        <f t="shared" ref="M24" si="6">IF(K24="No", "Part1","Part2")</f>
        <v>Part2</v>
      </c>
      <c r="N24" s="137"/>
    </row>
    <row r="25" spans="1:14" ht="15" thickBot="1" x14ac:dyDescent="0.25">
      <c r="A25" s="337"/>
      <c r="B25" s="205"/>
      <c r="C25" s="263"/>
      <c r="D25" s="342"/>
      <c r="E25" s="342"/>
      <c r="F25" s="343"/>
      <c r="G25" s="343"/>
      <c r="H25" s="208"/>
      <c r="I25" s="209"/>
      <c r="J25" s="68"/>
      <c r="K25" s="344"/>
      <c r="L25" s="132"/>
      <c r="M25" s="135"/>
      <c r="N25" s="312"/>
    </row>
    <row r="26" spans="1:14" ht="15" thickBot="1" x14ac:dyDescent="0.25">
      <c r="A26" s="337"/>
      <c r="B26" s="205"/>
      <c r="C26" s="264"/>
      <c r="D26" s="342"/>
      <c r="E26" s="342"/>
      <c r="F26" s="343"/>
      <c r="G26" s="343"/>
      <c r="H26" s="208"/>
      <c r="I26" s="209"/>
      <c r="J26" s="68"/>
      <c r="K26" s="344"/>
      <c r="L26" s="101"/>
      <c r="M26" s="136"/>
      <c r="N26" s="313"/>
    </row>
    <row r="27" spans="1:14" ht="15" thickBot="1" x14ac:dyDescent="0.25">
      <c r="A27" s="337"/>
      <c r="B27" s="205">
        <v>19</v>
      </c>
      <c r="C27" s="262"/>
      <c r="D27" s="340"/>
      <c r="E27" s="341"/>
      <c r="F27" s="208" t="s">
        <v>694</v>
      </c>
      <c r="G27" s="209"/>
      <c r="H27" s="208"/>
      <c r="I27" s="209"/>
      <c r="J27" s="68"/>
      <c r="K27" s="344" t="s">
        <v>665</v>
      </c>
      <c r="L27" s="132"/>
      <c r="M27" s="134" t="str">
        <f t="shared" ref="M27" si="7">IF(K27="No", "Part1","Part2")</f>
        <v>Part2</v>
      </c>
      <c r="N27" s="137"/>
    </row>
    <row r="28" spans="1:14" ht="15" thickBot="1" x14ac:dyDescent="0.25">
      <c r="A28" s="337"/>
      <c r="B28" s="205"/>
      <c r="C28" s="263"/>
      <c r="D28" s="342"/>
      <c r="E28" s="342"/>
      <c r="F28" s="343"/>
      <c r="G28" s="343"/>
      <c r="H28" s="208"/>
      <c r="I28" s="209"/>
      <c r="J28" s="68"/>
      <c r="K28" s="344"/>
      <c r="L28" s="132"/>
      <c r="M28" s="135"/>
      <c r="N28" s="312"/>
    </row>
    <row r="29" spans="1:14" ht="15" thickBot="1" x14ac:dyDescent="0.25">
      <c r="A29" s="337"/>
      <c r="B29" s="205"/>
      <c r="C29" s="264"/>
      <c r="D29" s="342"/>
      <c r="E29" s="342"/>
      <c r="F29" s="343"/>
      <c r="G29" s="343"/>
      <c r="H29" s="208"/>
      <c r="I29" s="209"/>
      <c r="J29" s="68"/>
      <c r="K29" s="344"/>
      <c r="L29" s="101"/>
      <c r="M29" s="136"/>
      <c r="N29" s="313"/>
    </row>
    <row r="30" spans="1:14" ht="15" thickBot="1" x14ac:dyDescent="0.25">
      <c r="A30" s="337"/>
      <c r="B30" s="205">
        <v>20</v>
      </c>
      <c r="C30" s="262"/>
      <c r="D30" s="340"/>
      <c r="E30" s="341"/>
      <c r="F30" s="208" t="s">
        <v>694</v>
      </c>
      <c r="G30" s="343"/>
      <c r="H30" s="208"/>
      <c r="I30" s="209"/>
      <c r="J30" s="68"/>
      <c r="K30" s="344" t="s">
        <v>665</v>
      </c>
      <c r="L30" s="132"/>
      <c r="M30" s="134" t="str">
        <f t="shared" ref="M30" si="8">IF(K30="No", "Part1","Part2")</f>
        <v>Part2</v>
      </c>
      <c r="N30" s="137"/>
    </row>
    <row r="31" spans="1:14" ht="15" thickBot="1" x14ac:dyDescent="0.25">
      <c r="A31" s="337"/>
      <c r="B31" s="205"/>
      <c r="C31" s="263"/>
      <c r="D31" s="342"/>
      <c r="E31" s="342"/>
      <c r="F31" s="343"/>
      <c r="G31" s="343"/>
      <c r="H31" s="208"/>
      <c r="I31" s="209"/>
      <c r="J31" s="68"/>
      <c r="K31" s="344"/>
      <c r="L31" s="132"/>
      <c r="M31" s="135"/>
      <c r="N31" s="312"/>
    </row>
    <row r="32" spans="1:14" ht="15" thickBot="1" x14ac:dyDescent="0.25">
      <c r="A32" s="337"/>
      <c r="B32" s="205"/>
      <c r="C32" s="264"/>
      <c r="D32" s="342"/>
      <c r="E32" s="342"/>
      <c r="F32" s="343"/>
      <c r="G32" s="343"/>
      <c r="H32" s="208"/>
      <c r="I32" s="209"/>
      <c r="J32" s="68"/>
      <c r="K32" s="344"/>
      <c r="L32" s="101"/>
      <c r="M32" s="136"/>
      <c r="N32" s="313"/>
    </row>
    <row r="33" spans="1:14" ht="15" thickBot="1" x14ac:dyDescent="0.25">
      <c r="A33" s="338"/>
      <c r="B33" s="205">
        <v>21</v>
      </c>
      <c r="C33" s="268"/>
      <c r="D33" s="340"/>
      <c r="E33" s="341"/>
      <c r="F33" s="208" t="s">
        <v>694</v>
      </c>
      <c r="G33" s="209"/>
      <c r="H33" s="208"/>
      <c r="I33" s="209"/>
      <c r="J33" s="68"/>
      <c r="K33" s="344" t="s">
        <v>665</v>
      </c>
      <c r="L33" s="132"/>
      <c r="M33" s="134" t="str">
        <f t="shared" ref="M33" si="9">IF(K33="No", "Part1","Part2")</f>
        <v>Part2</v>
      </c>
      <c r="N33" s="137"/>
    </row>
    <row r="34" spans="1:14" ht="15" thickBot="1" x14ac:dyDescent="0.25">
      <c r="A34" s="338"/>
      <c r="B34" s="205"/>
      <c r="C34" s="263"/>
      <c r="D34" s="342"/>
      <c r="E34" s="342"/>
      <c r="F34" s="343"/>
      <c r="G34" s="343"/>
      <c r="H34" s="208"/>
      <c r="I34" s="209"/>
      <c r="J34" s="68"/>
      <c r="K34" s="344"/>
      <c r="L34" s="132"/>
      <c r="M34" s="135"/>
      <c r="N34" s="312"/>
    </row>
    <row r="35" spans="1:14" ht="15" thickBot="1" x14ac:dyDescent="0.25">
      <c r="A35" s="338"/>
      <c r="B35" s="205"/>
      <c r="C35" s="264"/>
      <c r="D35" s="342"/>
      <c r="E35" s="342"/>
      <c r="F35" s="343"/>
      <c r="G35" s="343"/>
      <c r="H35" s="208"/>
      <c r="I35" s="209"/>
      <c r="J35" s="68"/>
      <c r="K35" s="344"/>
      <c r="L35" s="101"/>
      <c r="M35" s="136"/>
      <c r="N35" s="313"/>
    </row>
    <row r="36" spans="1:14" ht="15" thickBot="1" x14ac:dyDescent="0.25">
      <c r="A36" s="338"/>
      <c r="B36" s="205">
        <v>22</v>
      </c>
      <c r="C36" s="262"/>
      <c r="D36" s="340"/>
      <c r="E36" s="341"/>
      <c r="F36" s="208" t="s">
        <v>694</v>
      </c>
      <c r="G36" s="209"/>
      <c r="H36" s="208"/>
      <c r="I36" s="209"/>
      <c r="J36" s="68"/>
      <c r="K36" s="344" t="s">
        <v>665</v>
      </c>
      <c r="L36" s="132"/>
      <c r="M36" s="134" t="str">
        <f t="shared" ref="M36" si="10">IF(K36="No", "Part1","Part2")</f>
        <v>Part2</v>
      </c>
      <c r="N36" s="137"/>
    </row>
    <row r="37" spans="1:14" ht="15" thickBot="1" x14ac:dyDescent="0.25">
      <c r="A37" s="338"/>
      <c r="B37" s="205"/>
      <c r="C37" s="263"/>
      <c r="D37" s="342"/>
      <c r="E37" s="342"/>
      <c r="F37" s="343"/>
      <c r="G37" s="343"/>
      <c r="H37" s="208"/>
      <c r="I37" s="209"/>
      <c r="J37" s="68"/>
      <c r="K37" s="344"/>
      <c r="L37" s="132"/>
      <c r="M37" s="135"/>
      <c r="N37" s="312"/>
    </row>
    <row r="38" spans="1:14" ht="15" thickBot="1" x14ac:dyDescent="0.25">
      <c r="A38" s="338"/>
      <c r="B38" s="205"/>
      <c r="C38" s="264"/>
      <c r="D38" s="342"/>
      <c r="E38" s="342"/>
      <c r="F38" s="343"/>
      <c r="G38" s="343"/>
      <c r="H38" s="208"/>
      <c r="I38" s="209"/>
      <c r="J38" s="68"/>
      <c r="K38" s="344"/>
      <c r="L38" s="101"/>
      <c r="M38" s="136"/>
      <c r="N38" s="313"/>
    </row>
    <row r="39" spans="1:14" ht="15" thickBot="1" x14ac:dyDescent="0.25">
      <c r="A39" s="338"/>
      <c r="B39" s="205">
        <v>23</v>
      </c>
      <c r="C39" s="262"/>
      <c r="D39" s="340"/>
      <c r="E39" s="341"/>
      <c r="F39" s="208" t="s">
        <v>694</v>
      </c>
      <c r="G39" s="209"/>
      <c r="H39" s="208"/>
      <c r="I39" s="209"/>
      <c r="J39" s="68"/>
      <c r="K39" s="344" t="s">
        <v>665</v>
      </c>
      <c r="L39" s="132"/>
      <c r="M39" s="134" t="str">
        <f t="shared" ref="M39" si="11">IF(K39="No", "Part1","Part2")</f>
        <v>Part2</v>
      </c>
      <c r="N39" s="137"/>
    </row>
    <row r="40" spans="1:14" ht="15" thickBot="1" x14ac:dyDescent="0.25">
      <c r="A40" s="338"/>
      <c r="B40" s="205"/>
      <c r="C40" s="263"/>
      <c r="D40" s="342"/>
      <c r="E40" s="342"/>
      <c r="F40" s="343"/>
      <c r="G40" s="343"/>
      <c r="H40" s="208"/>
      <c r="I40" s="209"/>
      <c r="J40" s="68"/>
      <c r="K40" s="344"/>
      <c r="L40" s="132"/>
      <c r="M40" s="135"/>
      <c r="N40" s="312"/>
    </row>
    <row r="41" spans="1:14" ht="15" thickBot="1" x14ac:dyDescent="0.25">
      <c r="A41" s="338"/>
      <c r="B41" s="205"/>
      <c r="C41" s="264"/>
      <c r="D41" s="342"/>
      <c r="E41" s="342"/>
      <c r="F41" s="343"/>
      <c r="G41" s="343"/>
      <c r="H41" s="208"/>
      <c r="I41" s="209"/>
      <c r="J41" s="68"/>
      <c r="K41" s="344"/>
      <c r="L41" s="101"/>
      <c r="M41" s="136"/>
      <c r="N41" s="313"/>
    </row>
    <row r="42" spans="1:14" ht="15" thickBot="1" x14ac:dyDescent="0.25">
      <c r="A42" s="338"/>
      <c r="B42" s="205">
        <v>24</v>
      </c>
      <c r="C42" s="262"/>
      <c r="D42" s="340"/>
      <c r="E42" s="341"/>
      <c r="F42" s="208" t="s">
        <v>694</v>
      </c>
      <c r="G42" s="209"/>
      <c r="H42" s="208"/>
      <c r="I42" s="209"/>
      <c r="J42" s="68"/>
      <c r="K42" s="344" t="s">
        <v>665</v>
      </c>
      <c r="L42" s="132"/>
      <c r="M42" s="134" t="str">
        <f t="shared" ref="M42" si="12">IF(K42="No", "Part1","Part2")</f>
        <v>Part2</v>
      </c>
      <c r="N42" s="137"/>
    </row>
    <row r="43" spans="1:14" ht="15" thickBot="1" x14ac:dyDescent="0.25">
      <c r="A43" s="338"/>
      <c r="B43" s="205"/>
      <c r="C43" s="263"/>
      <c r="D43" s="342"/>
      <c r="E43" s="342"/>
      <c r="F43" s="343"/>
      <c r="G43" s="343"/>
      <c r="H43" s="208"/>
      <c r="I43" s="209"/>
      <c r="J43" s="68"/>
      <c r="K43" s="344"/>
      <c r="L43" s="132"/>
      <c r="M43" s="135"/>
      <c r="N43" s="312"/>
    </row>
    <row r="44" spans="1:14" ht="15" thickBot="1" x14ac:dyDescent="0.25">
      <c r="A44" s="338"/>
      <c r="B44" s="205"/>
      <c r="C44" s="264"/>
      <c r="D44" s="342"/>
      <c r="E44" s="342"/>
      <c r="F44" s="343"/>
      <c r="G44" s="343"/>
      <c r="H44" s="208"/>
      <c r="I44" s="209"/>
      <c r="J44" s="68"/>
      <c r="K44" s="344"/>
      <c r="L44" s="101"/>
      <c r="M44" s="136"/>
      <c r="N44" s="313"/>
    </row>
    <row r="45" spans="1:14" ht="15" thickBot="1" x14ac:dyDescent="0.25">
      <c r="A45" s="338"/>
      <c r="B45" s="205">
        <v>25</v>
      </c>
      <c r="C45" s="262"/>
      <c r="D45" s="340"/>
      <c r="E45" s="341"/>
      <c r="F45" s="208" t="s">
        <v>694</v>
      </c>
      <c r="G45" s="209"/>
      <c r="H45" s="208"/>
      <c r="I45" s="209"/>
      <c r="J45" s="68"/>
      <c r="K45" s="344" t="s">
        <v>665</v>
      </c>
      <c r="L45" s="132"/>
      <c r="M45" s="134" t="str">
        <f t="shared" ref="M45" si="13">IF(K45="No", "Part1","Part2")</f>
        <v>Part2</v>
      </c>
      <c r="N45" s="137"/>
    </row>
    <row r="46" spans="1:14" ht="15" thickBot="1" x14ac:dyDescent="0.25">
      <c r="A46" s="338"/>
      <c r="B46" s="205"/>
      <c r="C46" s="263"/>
      <c r="D46" s="342"/>
      <c r="E46" s="342"/>
      <c r="F46" s="343"/>
      <c r="G46" s="343"/>
      <c r="H46" s="208"/>
      <c r="I46" s="209"/>
      <c r="J46" s="68"/>
      <c r="K46" s="344"/>
      <c r="L46" s="132"/>
      <c r="M46" s="135"/>
      <c r="N46" s="312"/>
    </row>
    <row r="47" spans="1:14" ht="15" thickBot="1" x14ac:dyDescent="0.25">
      <c r="A47" s="338"/>
      <c r="B47" s="205"/>
      <c r="C47" s="264"/>
      <c r="D47" s="342"/>
      <c r="E47" s="342"/>
      <c r="F47" s="343"/>
      <c r="G47" s="343"/>
      <c r="H47" s="208"/>
      <c r="I47" s="209"/>
      <c r="J47" s="68"/>
      <c r="K47" s="344"/>
      <c r="L47" s="101"/>
      <c r="M47" s="136"/>
      <c r="N47" s="313"/>
    </row>
    <row r="48" spans="1:14" ht="15" thickBot="1" x14ac:dyDescent="0.25">
      <c r="A48" s="338"/>
      <c r="B48" s="205">
        <v>26</v>
      </c>
      <c r="C48" s="262"/>
      <c r="D48" s="340"/>
      <c r="E48" s="341"/>
      <c r="F48" s="208" t="s">
        <v>694</v>
      </c>
      <c r="G48" s="209"/>
      <c r="H48" s="208"/>
      <c r="I48" s="209"/>
      <c r="J48" s="68"/>
      <c r="K48" s="344" t="s">
        <v>665</v>
      </c>
      <c r="L48" s="132"/>
      <c r="M48" s="134" t="str">
        <f t="shared" ref="M48" si="14">IF(K48="No", "Part1","Part2")</f>
        <v>Part2</v>
      </c>
      <c r="N48" s="137"/>
    </row>
    <row r="49" spans="1:14" ht="15" thickBot="1" x14ac:dyDescent="0.25">
      <c r="A49" s="338"/>
      <c r="B49" s="205"/>
      <c r="C49" s="263"/>
      <c r="D49" s="342"/>
      <c r="E49" s="342"/>
      <c r="F49" s="343"/>
      <c r="G49" s="343"/>
      <c r="H49" s="208"/>
      <c r="I49" s="209"/>
      <c r="J49" s="68"/>
      <c r="K49" s="344"/>
      <c r="L49" s="132"/>
      <c r="M49" s="135"/>
      <c r="N49" s="312"/>
    </row>
    <row r="50" spans="1:14" ht="15" thickBot="1" x14ac:dyDescent="0.25">
      <c r="A50" s="338"/>
      <c r="B50" s="205"/>
      <c r="C50" s="264"/>
      <c r="D50" s="342"/>
      <c r="E50" s="342"/>
      <c r="F50" s="343"/>
      <c r="G50" s="343"/>
      <c r="H50" s="208"/>
      <c r="I50" s="209"/>
      <c r="J50" s="68"/>
      <c r="K50" s="344"/>
      <c r="L50" s="101"/>
      <c r="M50" s="136"/>
      <c r="N50" s="313"/>
    </row>
    <row r="51" spans="1:14" ht="15" thickBot="1" x14ac:dyDescent="0.25">
      <c r="A51" s="338"/>
      <c r="B51" s="205">
        <v>27</v>
      </c>
      <c r="C51" s="262"/>
      <c r="D51" s="340"/>
      <c r="E51" s="341"/>
      <c r="F51" s="208" t="s">
        <v>694</v>
      </c>
      <c r="G51" s="209"/>
      <c r="H51" s="208"/>
      <c r="I51" s="209"/>
      <c r="J51" s="68"/>
      <c r="K51" s="344" t="s">
        <v>665</v>
      </c>
      <c r="L51" s="132"/>
      <c r="M51" s="134" t="str">
        <f t="shared" ref="M51" si="15">IF(K51="No", "Part1","Part2")</f>
        <v>Part2</v>
      </c>
      <c r="N51" s="137"/>
    </row>
    <row r="52" spans="1:14" ht="15" thickBot="1" x14ac:dyDescent="0.25">
      <c r="A52" s="338"/>
      <c r="B52" s="205"/>
      <c r="C52" s="263"/>
      <c r="D52" s="342"/>
      <c r="E52" s="342"/>
      <c r="F52" s="343"/>
      <c r="G52" s="343"/>
      <c r="H52" s="208"/>
      <c r="I52" s="209"/>
      <c r="J52" s="68"/>
      <c r="K52" s="344"/>
      <c r="L52" s="132"/>
      <c r="M52" s="135"/>
      <c r="N52" s="312"/>
    </row>
    <row r="53" spans="1:14" ht="15" thickBot="1" x14ac:dyDescent="0.25">
      <c r="A53" s="338"/>
      <c r="B53" s="205"/>
      <c r="C53" s="264"/>
      <c r="D53" s="342"/>
      <c r="E53" s="342"/>
      <c r="F53" s="343"/>
      <c r="G53" s="343"/>
      <c r="H53" s="208"/>
      <c r="I53" s="209"/>
      <c r="J53" s="68"/>
      <c r="K53" s="344"/>
      <c r="L53" s="101"/>
      <c r="M53" s="136"/>
      <c r="N53" s="313"/>
    </row>
    <row r="54" spans="1:14" ht="15" customHeight="1" thickBot="1" x14ac:dyDescent="0.25">
      <c r="A54" s="338"/>
      <c r="B54" s="205">
        <v>28</v>
      </c>
      <c r="C54" s="262"/>
      <c r="D54" s="340"/>
      <c r="E54" s="341"/>
      <c r="F54" s="208" t="s">
        <v>694</v>
      </c>
      <c r="G54" s="209"/>
      <c r="H54" s="208"/>
      <c r="I54" s="209"/>
      <c r="J54" s="116"/>
      <c r="K54" s="344" t="s">
        <v>665</v>
      </c>
      <c r="L54" s="132"/>
      <c r="M54" s="134" t="str">
        <f t="shared" ref="M54" si="16">IF(K54="No", "Part1","Part2")</f>
        <v>Part2</v>
      </c>
      <c r="N54" s="137"/>
    </row>
    <row r="55" spans="1:14" ht="15" thickBot="1" x14ac:dyDescent="0.25">
      <c r="A55" s="338"/>
      <c r="B55" s="205"/>
      <c r="C55" s="263"/>
      <c r="D55" s="342"/>
      <c r="E55" s="342"/>
      <c r="F55" s="343"/>
      <c r="G55" s="343"/>
      <c r="H55" s="208"/>
      <c r="I55" s="209"/>
      <c r="J55" s="116"/>
      <c r="K55" s="344"/>
      <c r="L55" s="132"/>
      <c r="M55" s="135"/>
      <c r="N55" s="312"/>
    </row>
    <row r="56" spans="1:14" ht="15" thickBot="1" x14ac:dyDescent="0.25">
      <c r="A56" s="338"/>
      <c r="B56" s="205"/>
      <c r="C56" s="264"/>
      <c r="D56" s="342"/>
      <c r="E56" s="342"/>
      <c r="F56" s="343"/>
      <c r="G56" s="343"/>
      <c r="H56" s="208"/>
      <c r="I56" s="209"/>
      <c r="J56" s="116"/>
      <c r="K56" s="344"/>
      <c r="L56" s="101"/>
      <c r="M56" s="136"/>
      <c r="N56" s="313"/>
    </row>
    <row r="57" spans="1:14" ht="15" customHeight="1" thickBot="1" x14ac:dyDescent="0.25">
      <c r="A57" s="338"/>
      <c r="B57" s="205">
        <v>29</v>
      </c>
      <c r="C57" s="262"/>
      <c r="D57" s="228"/>
      <c r="E57" s="323"/>
      <c r="F57" s="210" t="s">
        <v>694</v>
      </c>
      <c r="G57" s="327"/>
      <c r="H57" s="236"/>
      <c r="I57" s="331"/>
      <c r="J57" s="116"/>
      <c r="K57" s="332" t="s">
        <v>665</v>
      </c>
      <c r="L57" s="132"/>
      <c r="M57" s="134" t="str">
        <f t="shared" ref="M57" si="17">IF(K57="No", "Part1","Part2")</f>
        <v>Part2</v>
      </c>
      <c r="N57" s="137"/>
    </row>
    <row r="58" spans="1:14" ht="15" thickBot="1" x14ac:dyDescent="0.25">
      <c r="A58" s="338"/>
      <c r="B58" s="205"/>
      <c r="C58" s="268"/>
      <c r="D58" s="220"/>
      <c r="E58" s="324"/>
      <c r="F58" s="226"/>
      <c r="G58" s="328"/>
      <c r="H58" s="236"/>
      <c r="I58" s="331"/>
      <c r="J58" s="116"/>
      <c r="K58" s="333"/>
      <c r="L58" s="132"/>
      <c r="M58" s="135"/>
      <c r="N58" s="312"/>
    </row>
    <row r="59" spans="1:14" ht="15" thickBot="1" x14ac:dyDescent="0.25">
      <c r="A59" s="338"/>
      <c r="B59" s="205"/>
      <c r="C59" s="322"/>
      <c r="D59" s="325"/>
      <c r="E59" s="326"/>
      <c r="F59" s="329"/>
      <c r="G59" s="330"/>
      <c r="H59" s="236"/>
      <c r="I59" s="331"/>
      <c r="J59" s="116"/>
      <c r="K59" s="334"/>
      <c r="L59" s="101"/>
      <c r="M59" s="136"/>
      <c r="N59" s="313"/>
    </row>
    <row r="60" spans="1:14" ht="15" customHeight="1" thickBot="1" x14ac:dyDescent="0.25">
      <c r="A60" s="338"/>
      <c r="B60" s="205">
        <v>30</v>
      </c>
      <c r="C60" s="262"/>
      <c r="D60" s="340"/>
      <c r="E60" s="341"/>
      <c r="F60" s="208" t="s">
        <v>694</v>
      </c>
      <c r="G60" s="209"/>
      <c r="H60" s="208"/>
      <c r="I60" s="209"/>
      <c r="J60" s="116"/>
      <c r="K60" s="344" t="s">
        <v>665</v>
      </c>
      <c r="L60" s="132"/>
      <c r="M60" s="134" t="str">
        <f t="shared" ref="M60" si="18">IF(K60="No", "Part1","Part2")</f>
        <v>Part2</v>
      </c>
      <c r="N60" s="137"/>
    </row>
    <row r="61" spans="1:14" ht="14.25" customHeight="1" thickBot="1" x14ac:dyDescent="0.25">
      <c r="A61" s="338"/>
      <c r="B61" s="205"/>
      <c r="C61" s="263"/>
      <c r="D61" s="342"/>
      <c r="E61" s="342"/>
      <c r="F61" s="343"/>
      <c r="G61" s="343"/>
      <c r="H61" s="208"/>
      <c r="I61" s="209"/>
      <c r="J61" s="116"/>
      <c r="K61" s="344"/>
      <c r="L61" s="132"/>
      <c r="M61" s="135"/>
      <c r="N61" s="312"/>
    </row>
    <row r="62" spans="1:14" ht="15" thickBot="1" x14ac:dyDescent="0.25">
      <c r="A62" s="338"/>
      <c r="B62" s="205"/>
      <c r="C62" s="264"/>
      <c r="D62" s="342"/>
      <c r="E62" s="342"/>
      <c r="F62" s="343"/>
      <c r="G62" s="343"/>
      <c r="H62" s="208"/>
      <c r="I62" s="209"/>
      <c r="J62" s="116"/>
      <c r="K62" s="344"/>
      <c r="L62" s="101"/>
      <c r="M62" s="136"/>
      <c r="N62" s="313"/>
    </row>
    <row r="63" spans="1:14" ht="15" customHeight="1" thickBot="1" x14ac:dyDescent="0.25">
      <c r="A63" s="338"/>
      <c r="B63" s="205">
        <v>31</v>
      </c>
      <c r="C63" s="262"/>
      <c r="D63" s="228"/>
      <c r="E63" s="323"/>
      <c r="F63" s="210" t="s">
        <v>694</v>
      </c>
      <c r="G63" s="327"/>
      <c r="H63" s="236"/>
      <c r="I63" s="331"/>
      <c r="J63" s="116"/>
      <c r="K63" s="332" t="s">
        <v>665</v>
      </c>
      <c r="L63" s="132"/>
      <c r="M63" s="134" t="str">
        <f t="shared" ref="M63" si="19">IF(K63="No", "Part1","Part2")</f>
        <v>Part2</v>
      </c>
      <c r="N63" s="137"/>
    </row>
    <row r="64" spans="1:14" ht="15" thickBot="1" x14ac:dyDescent="0.25">
      <c r="A64" s="338"/>
      <c r="B64" s="205"/>
      <c r="C64" s="268"/>
      <c r="D64" s="220"/>
      <c r="E64" s="324"/>
      <c r="F64" s="226"/>
      <c r="G64" s="328"/>
      <c r="H64" s="236"/>
      <c r="I64" s="331"/>
      <c r="J64" s="116"/>
      <c r="K64" s="333"/>
      <c r="L64" s="132"/>
      <c r="M64" s="135"/>
      <c r="N64" s="312"/>
    </row>
    <row r="65" spans="1:14" ht="15" thickBot="1" x14ac:dyDescent="0.25">
      <c r="A65" s="338"/>
      <c r="B65" s="205"/>
      <c r="C65" s="322"/>
      <c r="D65" s="325"/>
      <c r="E65" s="326"/>
      <c r="F65" s="329"/>
      <c r="G65" s="330"/>
      <c r="H65" s="236"/>
      <c r="I65" s="331"/>
      <c r="J65" s="116"/>
      <c r="K65" s="334"/>
      <c r="L65" s="101"/>
      <c r="M65" s="136"/>
      <c r="N65" s="313"/>
    </row>
    <row r="66" spans="1:14" ht="15" customHeight="1" thickBot="1" x14ac:dyDescent="0.25">
      <c r="A66" s="339"/>
      <c r="B66" s="205">
        <v>32</v>
      </c>
      <c r="C66" s="262"/>
      <c r="D66" s="228"/>
      <c r="E66" s="323"/>
      <c r="F66" s="210" t="s">
        <v>694</v>
      </c>
      <c r="G66" s="327"/>
      <c r="H66" s="236"/>
      <c r="I66" s="331"/>
      <c r="J66" s="116"/>
      <c r="K66" s="332" t="s">
        <v>665</v>
      </c>
      <c r="L66" s="132"/>
      <c r="M66" s="134" t="str">
        <f t="shared" ref="M66" si="20">IF(K66="No", "Part1","Part2")</f>
        <v>Part2</v>
      </c>
      <c r="N66" s="137"/>
    </row>
    <row r="67" spans="1:14" ht="15" thickBot="1" x14ac:dyDescent="0.25">
      <c r="A67" s="339"/>
      <c r="B67" s="205"/>
      <c r="C67" s="268"/>
      <c r="D67" s="220"/>
      <c r="E67" s="324"/>
      <c r="F67" s="226"/>
      <c r="G67" s="328"/>
      <c r="H67" s="236"/>
      <c r="I67" s="331"/>
      <c r="J67" s="116"/>
      <c r="K67" s="333"/>
      <c r="L67" s="132"/>
      <c r="M67" s="135"/>
      <c r="N67" s="312"/>
    </row>
    <row r="68" spans="1:14" ht="15" thickBot="1" x14ac:dyDescent="0.25">
      <c r="A68" s="339"/>
      <c r="B68" s="205"/>
      <c r="C68" s="322"/>
      <c r="D68" s="325"/>
      <c r="E68" s="326"/>
      <c r="F68" s="329"/>
      <c r="G68" s="330"/>
      <c r="H68" s="236"/>
      <c r="I68" s="331"/>
      <c r="J68" s="116"/>
      <c r="K68" s="334"/>
      <c r="L68" s="101"/>
      <c r="M68" s="136"/>
      <c r="N68" s="313"/>
    </row>
    <row r="69" spans="1:14" ht="14.25" customHeight="1" thickBot="1" x14ac:dyDescent="0.25">
      <c r="A69" s="339"/>
      <c r="B69" s="205">
        <v>33</v>
      </c>
      <c r="C69" s="262"/>
      <c r="D69" s="340"/>
      <c r="E69" s="341"/>
      <c r="F69" s="208" t="s">
        <v>694</v>
      </c>
      <c r="G69" s="209"/>
      <c r="H69" s="208"/>
      <c r="I69" s="209"/>
      <c r="J69" s="116"/>
      <c r="K69" s="344" t="s">
        <v>665</v>
      </c>
      <c r="L69" s="132"/>
      <c r="M69" s="134" t="str">
        <f t="shared" ref="M69" si="21">IF(K69="No", "Part1","Part2")</f>
        <v>Part2</v>
      </c>
      <c r="N69" s="137"/>
    </row>
    <row r="70" spans="1:14" ht="14.25" customHeight="1" thickBot="1" x14ac:dyDescent="0.25">
      <c r="A70" s="339"/>
      <c r="B70" s="205"/>
      <c r="C70" s="263"/>
      <c r="D70" s="342"/>
      <c r="E70" s="342"/>
      <c r="F70" s="343"/>
      <c r="G70" s="343"/>
      <c r="H70" s="208"/>
      <c r="I70" s="209"/>
      <c r="J70" s="116"/>
      <c r="K70" s="344"/>
      <c r="L70" s="132"/>
      <c r="M70" s="135"/>
      <c r="N70" s="312"/>
    </row>
    <row r="71" spans="1:14" ht="15" thickBot="1" x14ac:dyDescent="0.25">
      <c r="A71" s="339"/>
      <c r="B71" s="205"/>
      <c r="C71" s="264"/>
      <c r="D71" s="342"/>
      <c r="E71" s="342"/>
      <c r="F71" s="343"/>
      <c r="G71" s="343"/>
      <c r="H71" s="208"/>
      <c r="I71" s="209"/>
      <c r="J71" s="116"/>
      <c r="K71" s="344"/>
      <c r="L71" s="101"/>
      <c r="M71" s="136"/>
      <c r="N71" s="313"/>
    </row>
    <row r="72" spans="1:14" ht="15" thickBot="1" x14ac:dyDescent="0.25">
      <c r="A72" s="339"/>
      <c r="B72" s="205">
        <v>34</v>
      </c>
      <c r="C72" s="262"/>
      <c r="D72" s="228"/>
      <c r="E72" s="323"/>
      <c r="F72" s="210" t="s">
        <v>694</v>
      </c>
      <c r="G72" s="327"/>
      <c r="H72" s="236"/>
      <c r="I72" s="331"/>
      <c r="J72" s="116"/>
      <c r="K72" s="332" t="s">
        <v>665</v>
      </c>
      <c r="L72" s="132"/>
      <c r="M72" s="134" t="str">
        <f t="shared" ref="M72" si="22">IF(K72="No", "Part1","Part2")</f>
        <v>Part2</v>
      </c>
      <c r="N72" s="137"/>
    </row>
    <row r="73" spans="1:14" ht="15" thickBot="1" x14ac:dyDescent="0.25">
      <c r="A73" s="339"/>
      <c r="B73" s="205"/>
      <c r="C73" s="268"/>
      <c r="D73" s="220"/>
      <c r="E73" s="324"/>
      <c r="F73" s="226"/>
      <c r="G73" s="328"/>
      <c r="H73" s="236"/>
      <c r="I73" s="331"/>
      <c r="J73" s="116"/>
      <c r="K73" s="333"/>
      <c r="L73" s="132"/>
      <c r="M73" s="135"/>
      <c r="N73" s="312"/>
    </row>
    <row r="74" spans="1:14" ht="15" thickBot="1" x14ac:dyDescent="0.25">
      <c r="A74" s="339"/>
      <c r="B74" s="205"/>
      <c r="C74" s="322"/>
      <c r="D74" s="325"/>
      <c r="E74" s="326"/>
      <c r="F74" s="329"/>
      <c r="G74" s="330"/>
      <c r="H74" s="236"/>
      <c r="I74" s="331"/>
      <c r="J74" s="116"/>
      <c r="K74" s="334"/>
      <c r="L74" s="101"/>
      <c r="M74" s="136"/>
      <c r="N74" s="313"/>
    </row>
    <row r="75" spans="1:14" ht="15" thickBot="1" x14ac:dyDescent="0.25">
      <c r="A75" s="339"/>
      <c r="B75" s="205">
        <v>35</v>
      </c>
      <c r="C75" s="262"/>
      <c r="D75" s="340"/>
      <c r="E75" s="341"/>
      <c r="F75" s="208" t="s">
        <v>694</v>
      </c>
      <c r="G75" s="209"/>
      <c r="H75" s="208"/>
      <c r="I75" s="209"/>
      <c r="J75" s="116"/>
      <c r="K75" s="344" t="s">
        <v>665</v>
      </c>
      <c r="L75" s="132"/>
      <c r="M75" s="134" t="str">
        <f t="shared" ref="M75" si="23">IF(K75="No", "Part1","Part2")</f>
        <v>Part2</v>
      </c>
      <c r="N75" s="137"/>
    </row>
    <row r="76" spans="1:14" ht="15" thickBot="1" x14ac:dyDescent="0.25">
      <c r="A76" s="339"/>
      <c r="B76" s="205"/>
      <c r="C76" s="263"/>
      <c r="D76" s="342"/>
      <c r="E76" s="342"/>
      <c r="F76" s="343"/>
      <c r="G76" s="343"/>
      <c r="H76" s="208"/>
      <c r="I76" s="209"/>
      <c r="J76" s="116"/>
      <c r="K76" s="344"/>
      <c r="L76" s="132"/>
      <c r="M76" s="135"/>
      <c r="N76" s="312"/>
    </row>
    <row r="77" spans="1:14" ht="15" thickBot="1" x14ac:dyDescent="0.25">
      <c r="A77" s="339"/>
      <c r="B77" s="205"/>
      <c r="C77" s="264"/>
      <c r="D77" s="342"/>
      <c r="E77" s="342"/>
      <c r="F77" s="343"/>
      <c r="G77" s="343"/>
      <c r="H77" s="208"/>
      <c r="I77" s="209"/>
      <c r="J77" s="116"/>
      <c r="K77" s="344"/>
      <c r="L77" s="101"/>
      <c r="M77" s="136"/>
      <c r="N77" s="313"/>
    </row>
    <row r="78" spans="1:14" ht="15" thickBot="1" x14ac:dyDescent="0.25">
      <c r="A78" s="339"/>
      <c r="B78" s="205">
        <v>36</v>
      </c>
      <c r="C78" s="262"/>
      <c r="D78" s="228"/>
      <c r="E78" s="323"/>
      <c r="F78" s="210" t="s">
        <v>694</v>
      </c>
      <c r="G78" s="327"/>
      <c r="H78" s="236"/>
      <c r="I78" s="331"/>
      <c r="J78" s="116"/>
      <c r="K78" s="332" t="s">
        <v>665</v>
      </c>
      <c r="L78" s="132"/>
      <c r="M78" s="134" t="str">
        <f t="shared" ref="M78" si="24">IF(K78="No", "Part1","Part2")</f>
        <v>Part2</v>
      </c>
      <c r="N78" s="137"/>
    </row>
    <row r="79" spans="1:14" ht="15" thickBot="1" x14ac:dyDescent="0.25">
      <c r="A79" s="339"/>
      <c r="B79" s="205"/>
      <c r="C79" s="268"/>
      <c r="D79" s="220"/>
      <c r="E79" s="324"/>
      <c r="F79" s="226"/>
      <c r="G79" s="328"/>
      <c r="H79" s="236"/>
      <c r="I79" s="331"/>
      <c r="J79" s="116"/>
      <c r="K79" s="333"/>
      <c r="L79" s="132"/>
      <c r="M79" s="135"/>
      <c r="N79" s="312"/>
    </row>
    <row r="80" spans="1:14" ht="15" thickBot="1" x14ac:dyDescent="0.25">
      <c r="A80" s="339"/>
      <c r="B80" s="205"/>
      <c r="C80" s="322"/>
      <c r="D80" s="325"/>
      <c r="E80" s="326"/>
      <c r="F80" s="329"/>
      <c r="G80" s="330"/>
      <c r="H80" s="236"/>
      <c r="I80" s="331"/>
      <c r="J80" s="116"/>
      <c r="K80" s="334"/>
      <c r="L80" s="101"/>
      <c r="M80" s="136"/>
      <c r="N80" s="313"/>
    </row>
    <row r="81" spans="1:14" ht="15" thickBot="1" x14ac:dyDescent="0.25">
      <c r="A81" s="339"/>
      <c r="B81" s="205">
        <v>37</v>
      </c>
      <c r="C81" s="262"/>
      <c r="D81" s="228"/>
      <c r="E81" s="323"/>
      <c r="F81" s="210" t="s">
        <v>694</v>
      </c>
      <c r="G81" s="327"/>
      <c r="H81" s="236"/>
      <c r="I81" s="331"/>
      <c r="J81" s="116"/>
      <c r="K81" s="332" t="s">
        <v>665</v>
      </c>
      <c r="L81" s="132"/>
      <c r="M81" s="134" t="str">
        <f t="shared" ref="M81" si="25">IF(K81="No", "Part1","Part2")</f>
        <v>Part2</v>
      </c>
      <c r="N81" s="137"/>
    </row>
    <row r="82" spans="1:14" ht="15" thickBot="1" x14ac:dyDescent="0.25">
      <c r="A82" s="339"/>
      <c r="B82" s="205"/>
      <c r="C82" s="268"/>
      <c r="D82" s="220"/>
      <c r="E82" s="324"/>
      <c r="F82" s="226"/>
      <c r="G82" s="328"/>
      <c r="H82" s="236"/>
      <c r="I82" s="331"/>
      <c r="J82" s="116"/>
      <c r="K82" s="333"/>
      <c r="L82" s="132"/>
      <c r="M82" s="135"/>
      <c r="N82" s="312"/>
    </row>
    <row r="83" spans="1:14" ht="15" thickBot="1" x14ac:dyDescent="0.25">
      <c r="A83" s="339"/>
      <c r="B83" s="205"/>
      <c r="C83" s="322"/>
      <c r="D83" s="325"/>
      <c r="E83" s="326"/>
      <c r="F83" s="329"/>
      <c r="G83" s="330"/>
      <c r="H83" s="236"/>
      <c r="I83" s="331"/>
      <c r="J83" s="116"/>
      <c r="K83" s="334"/>
      <c r="L83" s="101"/>
      <c r="M83" s="136"/>
      <c r="N83" s="313"/>
    </row>
    <row r="84" spans="1:14" ht="15" thickBot="1" x14ac:dyDescent="0.25">
      <c r="A84" s="339"/>
      <c r="B84" s="205">
        <v>38</v>
      </c>
      <c r="C84" s="262"/>
      <c r="D84" s="228"/>
      <c r="E84" s="323"/>
      <c r="F84" s="210" t="s">
        <v>694</v>
      </c>
      <c r="G84" s="327"/>
      <c r="H84" s="236"/>
      <c r="I84" s="331"/>
      <c r="J84" s="116"/>
      <c r="K84" s="332" t="s">
        <v>665</v>
      </c>
      <c r="L84" s="132"/>
      <c r="M84" s="134" t="str">
        <f t="shared" ref="M84" si="26">IF(K84="No", "Part1","Part2")</f>
        <v>Part2</v>
      </c>
      <c r="N84" s="137"/>
    </row>
    <row r="85" spans="1:14" ht="15" thickBot="1" x14ac:dyDescent="0.25">
      <c r="A85" s="339"/>
      <c r="B85" s="205"/>
      <c r="C85" s="268"/>
      <c r="D85" s="220"/>
      <c r="E85" s="324"/>
      <c r="F85" s="226"/>
      <c r="G85" s="328"/>
      <c r="H85" s="236"/>
      <c r="I85" s="331"/>
      <c r="J85" s="116"/>
      <c r="K85" s="333"/>
      <c r="L85" s="132"/>
      <c r="M85" s="135"/>
      <c r="N85" s="312"/>
    </row>
    <row r="86" spans="1:14" ht="15" thickBot="1" x14ac:dyDescent="0.25">
      <c r="A86" s="339"/>
      <c r="B86" s="205"/>
      <c r="C86" s="322"/>
      <c r="D86" s="325"/>
      <c r="E86" s="326"/>
      <c r="F86" s="329"/>
      <c r="G86" s="330"/>
      <c r="H86" s="236"/>
      <c r="I86" s="331"/>
      <c r="J86" s="116"/>
      <c r="K86" s="334"/>
      <c r="L86" s="101"/>
      <c r="M86" s="136"/>
      <c r="N86" s="313"/>
    </row>
    <row r="87" spans="1:14" ht="15" thickBot="1" x14ac:dyDescent="0.25">
      <c r="A87" s="339"/>
      <c r="B87" s="205">
        <v>39</v>
      </c>
      <c r="C87" s="262"/>
      <c r="D87" s="228"/>
      <c r="E87" s="323"/>
      <c r="F87" s="210" t="s">
        <v>694</v>
      </c>
      <c r="G87" s="327"/>
      <c r="H87" s="236"/>
      <c r="I87" s="331"/>
      <c r="J87" s="116"/>
      <c r="K87" s="332" t="s">
        <v>665</v>
      </c>
      <c r="L87" s="132"/>
      <c r="M87" s="134" t="str">
        <f t="shared" ref="M87" si="27">IF(K87="No", "Part1","Part2")</f>
        <v>Part2</v>
      </c>
      <c r="N87" s="137"/>
    </row>
    <row r="88" spans="1:14" ht="15" thickBot="1" x14ac:dyDescent="0.25">
      <c r="A88" s="339"/>
      <c r="B88" s="205"/>
      <c r="C88" s="268"/>
      <c r="D88" s="220"/>
      <c r="E88" s="324"/>
      <c r="F88" s="226"/>
      <c r="G88" s="328"/>
      <c r="H88" s="236"/>
      <c r="I88" s="331"/>
      <c r="J88" s="116"/>
      <c r="K88" s="333"/>
      <c r="L88" s="132"/>
      <c r="M88" s="135"/>
      <c r="N88" s="312"/>
    </row>
    <row r="89" spans="1:14" ht="15" thickBot="1" x14ac:dyDescent="0.25">
      <c r="A89" s="339"/>
      <c r="B89" s="205"/>
      <c r="C89" s="322"/>
      <c r="D89" s="325"/>
      <c r="E89" s="326"/>
      <c r="F89" s="329"/>
      <c r="G89" s="330"/>
      <c r="H89" s="236"/>
      <c r="I89" s="331"/>
      <c r="J89" s="116"/>
      <c r="K89" s="334"/>
      <c r="L89" s="101"/>
      <c r="M89" s="136"/>
      <c r="N89" s="313"/>
    </row>
    <row r="90" spans="1:14" ht="15" thickBot="1" x14ac:dyDescent="0.25">
      <c r="A90" s="339"/>
      <c r="B90" s="205">
        <v>40</v>
      </c>
      <c r="C90" s="262"/>
      <c r="D90" s="228"/>
      <c r="E90" s="323"/>
      <c r="F90" s="210" t="s">
        <v>694</v>
      </c>
      <c r="G90" s="327"/>
      <c r="H90" s="236"/>
      <c r="I90" s="331"/>
      <c r="J90" s="116"/>
      <c r="K90" s="332" t="s">
        <v>665</v>
      </c>
      <c r="L90" s="132"/>
      <c r="M90" s="134" t="str">
        <f t="shared" ref="M90" si="28">IF(K90="No", "Part1","Part2")</f>
        <v>Part2</v>
      </c>
      <c r="N90" s="137"/>
    </row>
    <row r="91" spans="1:14" ht="15" thickBot="1" x14ac:dyDescent="0.25">
      <c r="A91" s="339"/>
      <c r="B91" s="205"/>
      <c r="C91" s="268"/>
      <c r="D91" s="220"/>
      <c r="E91" s="324"/>
      <c r="F91" s="226"/>
      <c r="G91" s="328"/>
      <c r="H91" s="236"/>
      <c r="I91" s="331"/>
      <c r="J91" s="116"/>
      <c r="K91" s="333"/>
      <c r="L91" s="132"/>
      <c r="M91" s="135"/>
      <c r="N91" s="312"/>
    </row>
    <row r="92" spans="1:14" ht="15" thickBot="1" x14ac:dyDescent="0.25">
      <c r="A92" s="339"/>
      <c r="B92" s="205"/>
      <c r="C92" s="322"/>
      <c r="D92" s="325"/>
      <c r="E92" s="326"/>
      <c r="F92" s="329"/>
      <c r="G92" s="330"/>
      <c r="H92" s="236"/>
      <c r="I92" s="331"/>
      <c r="J92" s="116"/>
      <c r="K92" s="334"/>
      <c r="L92" s="101"/>
      <c r="M92" s="136"/>
      <c r="N92" s="313"/>
    </row>
    <row r="93" spans="1:14" ht="15" thickBot="1" x14ac:dyDescent="0.25">
      <c r="A93" s="339"/>
      <c r="B93" s="205">
        <v>41</v>
      </c>
      <c r="C93" s="262"/>
      <c r="D93" s="340"/>
      <c r="E93" s="341"/>
      <c r="F93" s="208" t="s">
        <v>694</v>
      </c>
      <c r="G93" s="209"/>
      <c r="H93" s="208"/>
      <c r="I93" s="209"/>
      <c r="J93" s="116"/>
      <c r="K93" s="344" t="s">
        <v>665</v>
      </c>
      <c r="L93" s="132"/>
      <c r="M93" s="134" t="str">
        <f t="shared" ref="M93" si="29">IF(K93="No", "Part1","Part2")</f>
        <v>Part2</v>
      </c>
      <c r="N93" s="137"/>
    </row>
    <row r="94" spans="1:14" ht="15" thickBot="1" x14ac:dyDescent="0.25">
      <c r="A94" s="339"/>
      <c r="B94" s="205"/>
      <c r="C94" s="263"/>
      <c r="D94" s="342"/>
      <c r="E94" s="342"/>
      <c r="F94" s="343"/>
      <c r="G94" s="343"/>
      <c r="H94" s="208"/>
      <c r="I94" s="209"/>
      <c r="J94" s="116"/>
      <c r="K94" s="344"/>
      <c r="L94" s="132"/>
      <c r="M94" s="135"/>
      <c r="N94" s="312"/>
    </row>
    <row r="95" spans="1:14" ht="15" thickBot="1" x14ac:dyDescent="0.25">
      <c r="A95" s="339"/>
      <c r="B95" s="205"/>
      <c r="C95" s="264"/>
      <c r="D95" s="342"/>
      <c r="E95" s="342"/>
      <c r="F95" s="343"/>
      <c r="G95" s="343"/>
      <c r="H95" s="208"/>
      <c r="I95" s="209"/>
      <c r="J95" s="116"/>
      <c r="K95" s="344"/>
      <c r="L95" s="101"/>
      <c r="M95" s="136"/>
      <c r="N95" s="313"/>
    </row>
    <row r="96" spans="1:14" ht="15" thickBot="1" x14ac:dyDescent="0.25">
      <c r="A96" s="339"/>
      <c r="B96" s="205">
        <v>42</v>
      </c>
      <c r="C96" s="262"/>
      <c r="D96" s="228"/>
      <c r="E96" s="323"/>
      <c r="F96" s="210" t="s">
        <v>694</v>
      </c>
      <c r="G96" s="327"/>
      <c r="H96" s="236"/>
      <c r="I96" s="331"/>
      <c r="J96" s="116"/>
      <c r="K96" s="332" t="s">
        <v>665</v>
      </c>
      <c r="L96" s="132"/>
      <c r="M96" s="134" t="str">
        <f t="shared" ref="M96" si="30">IF(K96="No", "Part1","Part2")</f>
        <v>Part2</v>
      </c>
      <c r="N96" s="137"/>
    </row>
    <row r="97" spans="1:14" ht="15" thickBot="1" x14ac:dyDescent="0.25">
      <c r="A97" s="339"/>
      <c r="B97" s="205"/>
      <c r="C97" s="268"/>
      <c r="D97" s="220"/>
      <c r="E97" s="324"/>
      <c r="F97" s="226"/>
      <c r="G97" s="328"/>
      <c r="H97" s="236"/>
      <c r="I97" s="331"/>
      <c r="J97" s="116"/>
      <c r="K97" s="333"/>
      <c r="L97" s="132"/>
      <c r="M97" s="135"/>
      <c r="N97" s="312"/>
    </row>
    <row r="98" spans="1:14" ht="15" thickBot="1" x14ac:dyDescent="0.25">
      <c r="A98" s="339"/>
      <c r="B98" s="205"/>
      <c r="C98" s="322"/>
      <c r="D98" s="325"/>
      <c r="E98" s="326"/>
      <c r="F98" s="329"/>
      <c r="G98" s="330"/>
      <c r="H98" s="236"/>
      <c r="I98" s="331"/>
      <c r="J98" s="116"/>
      <c r="K98" s="334"/>
      <c r="L98" s="101"/>
      <c r="M98" s="136"/>
      <c r="N98" s="313"/>
    </row>
    <row r="99" spans="1:14" ht="15" thickBot="1" x14ac:dyDescent="0.25">
      <c r="A99" s="339"/>
      <c r="B99" s="205">
        <v>43</v>
      </c>
      <c r="C99" s="262"/>
      <c r="D99" s="340"/>
      <c r="E99" s="341"/>
      <c r="F99" s="208" t="s">
        <v>694</v>
      </c>
      <c r="G99" s="209"/>
      <c r="H99" s="208"/>
      <c r="I99" s="209"/>
      <c r="J99" s="116"/>
      <c r="K99" s="344" t="s">
        <v>665</v>
      </c>
      <c r="L99" s="132"/>
      <c r="M99" s="134" t="str">
        <f t="shared" ref="M99" si="31">IF(K99="No", "Part1","Part2")</f>
        <v>Part2</v>
      </c>
      <c r="N99" s="137"/>
    </row>
    <row r="100" spans="1:14" ht="15" thickBot="1" x14ac:dyDescent="0.25">
      <c r="A100" s="339"/>
      <c r="B100" s="205"/>
      <c r="C100" s="263"/>
      <c r="D100" s="342"/>
      <c r="E100" s="342"/>
      <c r="F100" s="343"/>
      <c r="G100" s="343"/>
      <c r="H100" s="208"/>
      <c r="I100" s="209"/>
      <c r="J100" s="116"/>
      <c r="K100" s="344"/>
      <c r="L100" s="132"/>
      <c r="M100" s="135"/>
      <c r="N100" s="312"/>
    </row>
    <row r="101" spans="1:14" ht="15" thickBot="1" x14ac:dyDescent="0.25">
      <c r="A101" s="339"/>
      <c r="B101" s="205"/>
      <c r="C101" s="264"/>
      <c r="D101" s="342"/>
      <c r="E101" s="342"/>
      <c r="F101" s="343"/>
      <c r="G101" s="343"/>
      <c r="H101" s="208"/>
      <c r="I101" s="209"/>
      <c r="J101" s="116"/>
      <c r="K101" s="344"/>
      <c r="L101" s="101"/>
      <c r="M101" s="136"/>
      <c r="N101" s="313"/>
    </row>
    <row r="102" spans="1:14" ht="15" thickBot="1" x14ac:dyDescent="0.25">
      <c r="A102" s="339"/>
      <c r="B102" s="205">
        <v>44</v>
      </c>
      <c r="C102" s="262"/>
      <c r="D102" s="228"/>
      <c r="E102" s="323"/>
      <c r="F102" s="210" t="s">
        <v>694</v>
      </c>
      <c r="G102" s="327"/>
      <c r="H102" s="236"/>
      <c r="I102" s="331"/>
      <c r="J102" s="116"/>
      <c r="K102" s="332" t="s">
        <v>665</v>
      </c>
      <c r="L102" s="132"/>
      <c r="M102" s="134" t="str">
        <f t="shared" ref="M102" si="32">IF(K102="No", "Part1","Part2")</f>
        <v>Part2</v>
      </c>
      <c r="N102" s="137"/>
    </row>
    <row r="103" spans="1:14" ht="15" thickBot="1" x14ac:dyDescent="0.25">
      <c r="A103" s="339"/>
      <c r="B103" s="205"/>
      <c r="C103" s="268"/>
      <c r="D103" s="220"/>
      <c r="E103" s="324"/>
      <c r="F103" s="226"/>
      <c r="G103" s="328"/>
      <c r="H103" s="236"/>
      <c r="I103" s="331"/>
      <c r="J103" s="116"/>
      <c r="K103" s="333"/>
      <c r="L103" s="132"/>
      <c r="M103" s="135"/>
      <c r="N103" s="312"/>
    </row>
    <row r="104" spans="1:14" ht="15" thickBot="1" x14ac:dyDescent="0.25">
      <c r="A104" s="339"/>
      <c r="B104" s="205"/>
      <c r="C104" s="322"/>
      <c r="D104" s="325"/>
      <c r="E104" s="326"/>
      <c r="F104" s="329"/>
      <c r="G104" s="330"/>
      <c r="H104" s="236"/>
      <c r="I104" s="331"/>
      <c r="J104" s="116"/>
      <c r="K104" s="334"/>
      <c r="L104" s="101"/>
      <c r="M104" s="136"/>
      <c r="N104" s="313"/>
    </row>
    <row r="105" spans="1:14" ht="15" thickBot="1" x14ac:dyDescent="0.25">
      <c r="A105" s="339"/>
      <c r="B105" s="205">
        <v>45</v>
      </c>
      <c r="C105" s="262"/>
      <c r="D105" s="228"/>
      <c r="E105" s="323"/>
      <c r="F105" s="210" t="s">
        <v>694</v>
      </c>
      <c r="G105" s="327"/>
      <c r="H105" s="236"/>
      <c r="I105" s="331"/>
      <c r="J105" s="116"/>
      <c r="K105" s="332" t="s">
        <v>665</v>
      </c>
      <c r="L105" s="132"/>
      <c r="M105" s="134" t="str">
        <f t="shared" ref="M105" si="33">IF(K105="No", "Part1","Part2")</f>
        <v>Part2</v>
      </c>
      <c r="N105" s="137"/>
    </row>
    <row r="106" spans="1:14" ht="15" thickBot="1" x14ac:dyDescent="0.25">
      <c r="A106" s="339"/>
      <c r="B106" s="205"/>
      <c r="C106" s="268"/>
      <c r="D106" s="220"/>
      <c r="E106" s="324"/>
      <c r="F106" s="226"/>
      <c r="G106" s="328"/>
      <c r="H106" s="236"/>
      <c r="I106" s="331"/>
      <c r="J106" s="116"/>
      <c r="K106" s="333"/>
      <c r="L106" s="132"/>
      <c r="M106" s="135"/>
      <c r="N106" s="312"/>
    </row>
    <row r="107" spans="1:14" ht="15" thickBot="1" x14ac:dyDescent="0.25">
      <c r="A107" s="339"/>
      <c r="B107" s="205"/>
      <c r="C107" s="322"/>
      <c r="D107" s="325"/>
      <c r="E107" s="326"/>
      <c r="F107" s="329"/>
      <c r="G107" s="330"/>
      <c r="H107" s="236"/>
      <c r="I107" s="331"/>
      <c r="J107" s="116"/>
      <c r="K107" s="334"/>
      <c r="L107" s="101"/>
      <c r="M107" s="136"/>
      <c r="N107" s="313"/>
    </row>
    <row r="108" spans="1:14" ht="15" thickBot="1" x14ac:dyDescent="0.25">
      <c r="A108" s="339"/>
      <c r="B108" s="205">
        <v>46</v>
      </c>
      <c r="C108" s="262"/>
      <c r="D108" s="228"/>
      <c r="E108" s="323"/>
      <c r="F108" s="210" t="s">
        <v>694</v>
      </c>
      <c r="G108" s="327"/>
      <c r="H108" s="236"/>
      <c r="I108" s="331"/>
      <c r="J108" s="116"/>
      <c r="K108" s="332" t="s">
        <v>665</v>
      </c>
      <c r="L108" s="132"/>
      <c r="M108" s="134" t="str">
        <f t="shared" ref="M108" si="34">IF(K108="No", "Part1","Part2")</f>
        <v>Part2</v>
      </c>
      <c r="N108" s="137"/>
    </row>
    <row r="109" spans="1:14" ht="15" thickBot="1" x14ac:dyDescent="0.25">
      <c r="A109" s="339"/>
      <c r="B109" s="205"/>
      <c r="C109" s="268"/>
      <c r="D109" s="220"/>
      <c r="E109" s="324"/>
      <c r="F109" s="226"/>
      <c r="G109" s="328"/>
      <c r="H109" s="236"/>
      <c r="I109" s="331"/>
      <c r="J109" s="116"/>
      <c r="K109" s="333"/>
      <c r="L109" s="132"/>
      <c r="M109" s="135"/>
      <c r="N109" s="312"/>
    </row>
    <row r="110" spans="1:14" ht="15" thickBot="1" x14ac:dyDescent="0.25">
      <c r="A110" s="339"/>
      <c r="B110" s="205"/>
      <c r="C110" s="322"/>
      <c r="D110" s="325"/>
      <c r="E110" s="326"/>
      <c r="F110" s="329"/>
      <c r="G110" s="330"/>
      <c r="H110" s="236"/>
      <c r="I110" s="331"/>
      <c r="J110" s="116"/>
      <c r="K110" s="334"/>
      <c r="L110" s="101"/>
      <c r="M110" s="136"/>
      <c r="N110" s="313"/>
    </row>
    <row r="111" spans="1:14" ht="15" thickBot="1" x14ac:dyDescent="0.25">
      <c r="A111" s="339"/>
      <c r="B111" s="205">
        <v>47</v>
      </c>
      <c r="C111" s="262"/>
      <c r="D111" s="340"/>
      <c r="E111" s="341"/>
      <c r="F111" s="208" t="s">
        <v>694</v>
      </c>
      <c r="G111" s="209"/>
      <c r="H111" s="208"/>
      <c r="I111" s="209"/>
      <c r="J111" s="116"/>
      <c r="K111" s="344" t="s">
        <v>665</v>
      </c>
      <c r="L111" s="132"/>
      <c r="M111" s="134" t="str">
        <f t="shared" ref="M111" si="35">IF(K111="No", "Part1","Part2")</f>
        <v>Part2</v>
      </c>
      <c r="N111" s="137"/>
    </row>
    <row r="112" spans="1:14" ht="15" thickBot="1" x14ac:dyDescent="0.25">
      <c r="A112" s="339"/>
      <c r="B112" s="205"/>
      <c r="C112" s="263"/>
      <c r="D112" s="342"/>
      <c r="E112" s="342"/>
      <c r="F112" s="343"/>
      <c r="G112" s="343"/>
      <c r="H112" s="208"/>
      <c r="I112" s="209"/>
      <c r="J112" s="116"/>
      <c r="K112" s="344"/>
      <c r="L112" s="132"/>
      <c r="M112" s="135"/>
      <c r="N112" s="312"/>
    </row>
    <row r="113" spans="1:14" ht="15" thickBot="1" x14ac:dyDescent="0.25">
      <c r="A113" s="339"/>
      <c r="B113" s="205"/>
      <c r="C113" s="264"/>
      <c r="D113" s="342"/>
      <c r="E113" s="342"/>
      <c r="F113" s="343"/>
      <c r="G113" s="343"/>
      <c r="H113" s="208"/>
      <c r="I113" s="209"/>
      <c r="J113" s="116"/>
      <c r="K113" s="344"/>
      <c r="L113" s="101"/>
      <c r="M113" s="136"/>
      <c r="N113" s="313"/>
    </row>
    <row r="114" spans="1:14" ht="15" thickBot="1" x14ac:dyDescent="0.25">
      <c r="A114" s="339"/>
      <c r="B114" s="205">
        <v>48</v>
      </c>
      <c r="C114" s="262"/>
      <c r="D114" s="228"/>
      <c r="E114" s="323"/>
      <c r="F114" s="210" t="s">
        <v>694</v>
      </c>
      <c r="G114" s="327"/>
      <c r="H114" s="236"/>
      <c r="I114" s="331"/>
      <c r="J114" s="116"/>
      <c r="K114" s="332" t="s">
        <v>665</v>
      </c>
      <c r="L114" s="132"/>
      <c r="M114" s="134" t="str">
        <f t="shared" ref="M114" si="36">IF(K114="No", "Part1","Part2")</f>
        <v>Part2</v>
      </c>
      <c r="N114" s="137"/>
    </row>
    <row r="115" spans="1:14" ht="15" thickBot="1" x14ac:dyDescent="0.25">
      <c r="A115" s="339"/>
      <c r="B115" s="205"/>
      <c r="C115" s="268"/>
      <c r="D115" s="220"/>
      <c r="E115" s="324"/>
      <c r="F115" s="226"/>
      <c r="G115" s="328"/>
      <c r="H115" s="236"/>
      <c r="I115" s="331"/>
      <c r="J115" s="116"/>
      <c r="K115" s="333"/>
      <c r="L115" s="132"/>
      <c r="M115" s="135"/>
      <c r="N115" s="312"/>
    </row>
    <row r="116" spans="1:14" ht="15" thickBot="1" x14ac:dyDescent="0.25">
      <c r="A116" s="339"/>
      <c r="B116" s="205"/>
      <c r="C116" s="322"/>
      <c r="D116" s="325"/>
      <c r="E116" s="326"/>
      <c r="F116" s="329"/>
      <c r="G116" s="330"/>
      <c r="H116" s="236"/>
      <c r="I116" s="331"/>
      <c r="J116" s="116"/>
      <c r="K116" s="334"/>
      <c r="L116" s="101"/>
      <c r="M116" s="136"/>
      <c r="N116" s="313"/>
    </row>
    <row r="117" spans="1:14" ht="15" thickBot="1" x14ac:dyDescent="0.25">
      <c r="A117" s="339"/>
      <c r="B117" s="205">
        <v>49</v>
      </c>
      <c r="C117" s="262"/>
      <c r="D117" s="340"/>
      <c r="E117" s="341"/>
      <c r="F117" s="208" t="s">
        <v>694</v>
      </c>
      <c r="G117" s="209"/>
      <c r="H117" s="208"/>
      <c r="I117" s="209"/>
      <c r="J117" s="116"/>
      <c r="K117" s="344" t="s">
        <v>665</v>
      </c>
      <c r="L117" s="132"/>
      <c r="M117" s="134" t="str">
        <f t="shared" ref="M117" si="37">IF(K117="No", "Part1","Part2")</f>
        <v>Part2</v>
      </c>
      <c r="N117" s="137"/>
    </row>
    <row r="118" spans="1:14" ht="15" thickBot="1" x14ac:dyDescent="0.25">
      <c r="A118" s="339"/>
      <c r="B118" s="205"/>
      <c r="C118" s="263"/>
      <c r="D118" s="342"/>
      <c r="E118" s="342"/>
      <c r="F118" s="343"/>
      <c r="G118" s="343"/>
      <c r="H118" s="208"/>
      <c r="I118" s="209"/>
      <c r="J118" s="116"/>
      <c r="K118" s="344"/>
      <c r="L118" s="132"/>
      <c r="M118" s="135"/>
      <c r="N118" s="312"/>
    </row>
    <row r="119" spans="1:14" ht="15" thickBot="1" x14ac:dyDescent="0.25">
      <c r="A119" s="339"/>
      <c r="B119" s="205"/>
      <c r="C119" s="264"/>
      <c r="D119" s="342"/>
      <c r="E119" s="342"/>
      <c r="F119" s="343"/>
      <c r="G119" s="343"/>
      <c r="H119" s="208"/>
      <c r="I119" s="209"/>
      <c r="J119" s="116"/>
      <c r="K119" s="344"/>
      <c r="L119" s="101"/>
      <c r="M119" s="136"/>
      <c r="N119" s="313"/>
    </row>
    <row r="120" spans="1:14" ht="15" thickBot="1" x14ac:dyDescent="0.25">
      <c r="A120" s="339"/>
      <c r="B120" s="205">
        <v>50</v>
      </c>
      <c r="C120" s="262"/>
      <c r="D120" s="228"/>
      <c r="E120" s="323"/>
      <c r="F120" s="210" t="s">
        <v>694</v>
      </c>
      <c r="G120" s="327"/>
      <c r="H120" s="236"/>
      <c r="I120" s="331"/>
      <c r="J120" s="116"/>
      <c r="K120" s="332" t="s">
        <v>665</v>
      </c>
      <c r="L120" s="132"/>
      <c r="M120" s="134" t="str">
        <f t="shared" ref="M120" si="38">IF(K120="No", "Part1","Part2")</f>
        <v>Part2</v>
      </c>
      <c r="N120" s="137"/>
    </row>
    <row r="121" spans="1:14" ht="15" thickBot="1" x14ac:dyDescent="0.25">
      <c r="A121" s="339"/>
      <c r="B121" s="205"/>
      <c r="C121" s="268"/>
      <c r="D121" s="220"/>
      <c r="E121" s="324"/>
      <c r="F121" s="226"/>
      <c r="G121" s="328"/>
      <c r="H121" s="236"/>
      <c r="I121" s="331"/>
      <c r="J121" s="116"/>
      <c r="K121" s="333"/>
      <c r="L121" s="132"/>
      <c r="M121" s="135"/>
      <c r="N121" s="312"/>
    </row>
    <row r="122" spans="1:14" ht="15" thickBot="1" x14ac:dyDescent="0.25">
      <c r="A122" s="339"/>
      <c r="B122" s="205"/>
      <c r="C122" s="322"/>
      <c r="D122" s="325"/>
      <c r="E122" s="326"/>
      <c r="F122" s="329"/>
      <c r="G122" s="330"/>
      <c r="H122" s="236"/>
      <c r="I122" s="331"/>
      <c r="J122" s="116"/>
      <c r="K122" s="334"/>
      <c r="L122" s="101"/>
      <c r="M122" s="136"/>
      <c r="N122" s="313"/>
    </row>
    <row r="123" spans="1:14" ht="15" thickBot="1" x14ac:dyDescent="0.25">
      <c r="A123" s="339"/>
      <c r="B123" s="205">
        <v>51</v>
      </c>
      <c r="C123" s="262"/>
      <c r="D123" s="228"/>
      <c r="E123" s="323"/>
      <c r="F123" s="210" t="s">
        <v>694</v>
      </c>
      <c r="G123" s="327"/>
      <c r="H123" s="236"/>
      <c r="I123" s="331"/>
      <c r="J123" s="116"/>
      <c r="K123" s="332" t="s">
        <v>665</v>
      </c>
      <c r="L123" s="132"/>
      <c r="M123" s="134" t="str">
        <f t="shared" ref="M123" si="39">IF(K123="No", "Part1","Part2")</f>
        <v>Part2</v>
      </c>
      <c r="N123" s="137"/>
    </row>
    <row r="124" spans="1:14" ht="15" thickBot="1" x14ac:dyDescent="0.25">
      <c r="A124" s="339"/>
      <c r="B124" s="205"/>
      <c r="C124" s="268"/>
      <c r="D124" s="220"/>
      <c r="E124" s="324"/>
      <c r="F124" s="226"/>
      <c r="G124" s="328"/>
      <c r="H124" s="236"/>
      <c r="I124" s="331"/>
      <c r="J124" s="116"/>
      <c r="K124" s="333"/>
      <c r="L124" s="132"/>
      <c r="M124" s="135"/>
      <c r="N124" s="312"/>
    </row>
    <row r="125" spans="1:14" ht="15" thickBot="1" x14ac:dyDescent="0.25">
      <c r="A125" s="339"/>
      <c r="B125" s="205"/>
      <c r="C125" s="322"/>
      <c r="D125" s="325"/>
      <c r="E125" s="326"/>
      <c r="F125" s="329"/>
      <c r="G125" s="330"/>
      <c r="H125" s="236"/>
      <c r="I125" s="331"/>
      <c r="J125" s="116"/>
      <c r="K125" s="334"/>
      <c r="L125" s="101"/>
      <c r="M125" s="136"/>
      <c r="N125" s="313"/>
    </row>
    <row r="126" spans="1:14" ht="15" thickBot="1" x14ac:dyDescent="0.25">
      <c r="A126" s="339"/>
      <c r="B126" s="205">
        <v>52</v>
      </c>
      <c r="C126" s="262"/>
      <c r="D126" s="228"/>
      <c r="E126" s="323"/>
      <c r="F126" s="210" t="s">
        <v>694</v>
      </c>
      <c r="G126" s="327"/>
      <c r="H126" s="236"/>
      <c r="I126" s="331"/>
      <c r="J126" s="116"/>
      <c r="K126" s="332" t="s">
        <v>665</v>
      </c>
      <c r="L126" s="132"/>
      <c r="M126" s="134" t="str">
        <f t="shared" ref="M126" si="40">IF(K126="No", "Part1","Part2")</f>
        <v>Part2</v>
      </c>
      <c r="N126" s="137"/>
    </row>
    <row r="127" spans="1:14" ht="15" thickBot="1" x14ac:dyDescent="0.25">
      <c r="A127" s="339"/>
      <c r="B127" s="205"/>
      <c r="C127" s="268"/>
      <c r="D127" s="220"/>
      <c r="E127" s="324"/>
      <c r="F127" s="226"/>
      <c r="G127" s="328"/>
      <c r="H127" s="236"/>
      <c r="I127" s="331"/>
      <c r="J127" s="116"/>
      <c r="K127" s="333"/>
      <c r="L127" s="132"/>
      <c r="M127" s="135"/>
      <c r="N127" s="312"/>
    </row>
    <row r="128" spans="1:14" ht="15" thickBot="1" x14ac:dyDescent="0.25">
      <c r="A128" s="339"/>
      <c r="B128" s="205"/>
      <c r="C128" s="322"/>
      <c r="D128" s="325"/>
      <c r="E128" s="326"/>
      <c r="F128" s="329"/>
      <c r="G128" s="330"/>
      <c r="H128" s="236"/>
      <c r="I128" s="331"/>
      <c r="J128" s="116"/>
      <c r="K128" s="334"/>
      <c r="L128" s="101"/>
      <c r="M128" s="136"/>
      <c r="N128" s="313"/>
    </row>
    <row r="129" spans="1:14" ht="15" thickBot="1" x14ac:dyDescent="0.25">
      <c r="A129" s="339"/>
      <c r="B129" s="205">
        <v>53</v>
      </c>
      <c r="C129" s="262"/>
      <c r="D129" s="340"/>
      <c r="E129" s="341"/>
      <c r="F129" s="208" t="s">
        <v>694</v>
      </c>
      <c r="G129" s="209"/>
      <c r="H129" s="208"/>
      <c r="I129" s="209"/>
      <c r="J129" s="116"/>
      <c r="K129" s="344" t="s">
        <v>665</v>
      </c>
      <c r="L129" s="132"/>
      <c r="M129" s="134" t="str">
        <f t="shared" ref="M129" si="41">IF(K129="No", "Part1","Part2")</f>
        <v>Part2</v>
      </c>
      <c r="N129" s="137"/>
    </row>
    <row r="130" spans="1:14" ht="15" thickBot="1" x14ac:dyDescent="0.25">
      <c r="A130" s="339"/>
      <c r="B130" s="205"/>
      <c r="C130" s="263"/>
      <c r="D130" s="342"/>
      <c r="E130" s="342"/>
      <c r="F130" s="343"/>
      <c r="G130" s="343"/>
      <c r="H130" s="208"/>
      <c r="I130" s="209"/>
      <c r="J130" s="116"/>
      <c r="K130" s="344"/>
      <c r="L130" s="132"/>
      <c r="M130" s="135"/>
      <c r="N130" s="312"/>
    </row>
    <row r="131" spans="1:14" ht="15" thickBot="1" x14ac:dyDescent="0.25">
      <c r="A131" s="339"/>
      <c r="B131" s="205"/>
      <c r="C131" s="264"/>
      <c r="D131" s="342"/>
      <c r="E131" s="342"/>
      <c r="F131" s="343"/>
      <c r="G131" s="343"/>
      <c r="H131" s="208"/>
      <c r="I131" s="209"/>
      <c r="J131" s="116"/>
      <c r="K131" s="344"/>
      <c r="L131" s="101"/>
      <c r="M131" s="136"/>
      <c r="N131" s="313"/>
    </row>
    <row r="132" spans="1:14" ht="15" thickBot="1" x14ac:dyDescent="0.25">
      <c r="A132" s="339"/>
      <c r="B132" s="205">
        <v>54</v>
      </c>
      <c r="C132" s="262"/>
      <c r="D132" s="228"/>
      <c r="E132" s="323"/>
      <c r="F132" s="210" t="s">
        <v>694</v>
      </c>
      <c r="G132" s="327"/>
      <c r="H132" s="236"/>
      <c r="I132" s="331"/>
      <c r="J132" s="116"/>
      <c r="K132" s="332" t="s">
        <v>665</v>
      </c>
      <c r="L132" s="132"/>
      <c r="M132" s="134" t="str">
        <f t="shared" ref="M132" si="42">IF(K132="No", "Part1","Part2")</f>
        <v>Part2</v>
      </c>
      <c r="N132" s="137"/>
    </row>
    <row r="133" spans="1:14" ht="15" thickBot="1" x14ac:dyDescent="0.25">
      <c r="A133" s="339"/>
      <c r="B133" s="205"/>
      <c r="C133" s="268"/>
      <c r="D133" s="220"/>
      <c r="E133" s="324"/>
      <c r="F133" s="226"/>
      <c r="G133" s="328"/>
      <c r="H133" s="236"/>
      <c r="I133" s="331"/>
      <c r="J133" s="116"/>
      <c r="K133" s="333"/>
      <c r="L133" s="132"/>
      <c r="M133" s="135"/>
      <c r="N133" s="312"/>
    </row>
    <row r="134" spans="1:14" ht="15" thickBot="1" x14ac:dyDescent="0.25">
      <c r="A134" s="339"/>
      <c r="B134" s="205"/>
      <c r="C134" s="322"/>
      <c r="D134" s="325"/>
      <c r="E134" s="326"/>
      <c r="F134" s="329"/>
      <c r="G134" s="330"/>
      <c r="H134" s="236"/>
      <c r="I134" s="331"/>
      <c r="J134" s="116"/>
      <c r="K134" s="334"/>
      <c r="L134" s="101"/>
      <c r="M134" s="136"/>
      <c r="N134" s="313"/>
    </row>
    <row r="135" spans="1:14" ht="15" thickBot="1" x14ac:dyDescent="0.25">
      <c r="A135" s="339"/>
      <c r="B135" s="205">
        <v>55</v>
      </c>
      <c r="C135" s="262"/>
      <c r="D135" s="340"/>
      <c r="E135" s="341"/>
      <c r="F135" s="208" t="s">
        <v>694</v>
      </c>
      <c r="G135" s="209"/>
      <c r="H135" s="208"/>
      <c r="I135" s="209"/>
      <c r="J135" s="116"/>
      <c r="K135" s="344" t="s">
        <v>665</v>
      </c>
      <c r="L135" s="132"/>
      <c r="M135" s="134" t="str">
        <f t="shared" ref="M135" si="43">IF(K135="No", "Part1","Part2")</f>
        <v>Part2</v>
      </c>
      <c r="N135" s="137"/>
    </row>
    <row r="136" spans="1:14" ht="15" thickBot="1" x14ac:dyDescent="0.25">
      <c r="A136" s="339"/>
      <c r="B136" s="205"/>
      <c r="C136" s="263"/>
      <c r="D136" s="342"/>
      <c r="E136" s="342"/>
      <c r="F136" s="343"/>
      <c r="G136" s="343"/>
      <c r="H136" s="208"/>
      <c r="I136" s="209"/>
      <c r="J136" s="116"/>
      <c r="K136" s="344"/>
      <c r="L136" s="132"/>
      <c r="M136" s="135"/>
      <c r="N136" s="312"/>
    </row>
    <row r="137" spans="1:14" ht="15" thickBot="1" x14ac:dyDescent="0.25">
      <c r="A137" s="339"/>
      <c r="B137" s="205"/>
      <c r="C137" s="264"/>
      <c r="D137" s="342"/>
      <c r="E137" s="342"/>
      <c r="F137" s="343"/>
      <c r="G137" s="343"/>
      <c r="H137" s="208"/>
      <c r="I137" s="209"/>
      <c r="J137" s="116"/>
      <c r="K137" s="344"/>
      <c r="L137" s="101"/>
      <c r="M137" s="136"/>
      <c r="N137" s="313"/>
    </row>
    <row r="138" spans="1:14" ht="15" thickBot="1" x14ac:dyDescent="0.25">
      <c r="A138" s="339"/>
      <c r="B138" s="205">
        <v>56</v>
      </c>
      <c r="C138" s="262"/>
      <c r="D138" s="228"/>
      <c r="E138" s="323"/>
      <c r="F138" s="210" t="s">
        <v>694</v>
      </c>
      <c r="G138" s="327"/>
      <c r="H138" s="236"/>
      <c r="I138" s="331"/>
      <c r="J138" s="116"/>
      <c r="K138" s="332" t="s">
        <v>665</v>
      </c>
      <c r="L138" s="132"/>
      <c r="M138" s="134" t="str">
        <f t="shared" ref="M138" si="44">IF(K138="No", "Part1","Part2")</f>
        <v>Part2</v>
      </c>
      <c r="N138" s="137"/>
    </row>
    <row r="139" spans="1:14" ht="15" thickBot="1" x14ac:dyDescent="0.25">
      <c r="A139" s="339"/>
      <c r="B139" s="205"/>
      <c r="C139" s="268"/>
      <c r="D139" s="220"/>
      <c r="E139" s="324"/>
      <c r="F139" s="226"/>
      <c r="G139" s="328"/>
      <c r="H139" s="236"/>
      <c r="I139" s="331"/>
      <c r="J139" s="116"/>
      <c r="K139" s="333"/>
      <c r="L139" s="132"/>
      <c r="M139" s="135"/>
      <c r="N139" s="312"/>
    </row>
    <row r="140" spans="1:14" ht="15" thickBot="1" x14ac:dyDescent="0.25">
      <c r="A140" s="339"/>
      <c r="B140" s="205"/>
      <c r="C140" s="322"/>
      <c r="D140" s="325"/>
      <c r="E140" s="326"/>
      <c r="F140" s="329"/>
      <c r="G140" s="330"/>
      <c r="H140" s="236"/>
      <c r="I140" s="331"/>
      <c r="J140" s="116"/>
      <c r="K140" s="334"/>
      <c r="L140" s="101"/>
      <c r="M140" s="136"/>
      <c r="N140" s="313"/>
    </row>
    <row r="141" spans="1:14" ht="15" thickBot="1" x14ac:dyDescent="0.25">
      <c r="A141" s="339"/>
      <c r="B141" s="205">
        <v>57</v>
      </c>
      <c r="C141" s="262"/>
      <c r="D141" s="228"/>
      <c r="E141" s="323"/>
      <c r="F141" s="210" t="s">
        <v>694</v>
      </c>
      <c r="G141" s="327"/>
      <c r="H141" s="236"/>
      <c r="I141" s="331"/>
      <c r="J141" s="116"/>
      <c r="K141" s="332" t="s">
        <v>665</v>
      </c>
      <c r="L141" s="132"/>
      <c r="M141" s="134" t="str">
        <f t="shared" ref="M141" si="45">IF(K141="No", "Part1","Part2")</f>
        <v>Part2</v>
      </c>
      <c r="N141" s="137"/>
    </row>
    <row r="142" spans="1:14" ht="15" thickBot="1" x14ac:dyDescent="0.25">
      <c r="A142" s="339"/>
      <c r="B142" s="205"/>
      <c r="C142" s="268"/>
      <c r="D142" s="220"/>
      <c r="E142" s="324"/>
      <c r="F142" s="226"/>
      <c r="G142" s="328"/>
      <c r="H142" s="236"/>
      <c r="I142" s="331"/>
      <c r="J142" s="116"/>
      <c r="K142" s="333"/>
      <c r="L142" s="132"/>
      <c r="M142" s="135"/>
      <c r="N142" s="312"/>
    </row>
    <row r="143" spans="1:14" ht="15" thickBot="1" x14ac:dyDescent="0.25">
      <c r="A143" s="339"/>
      <c r="B143" s="205"/>
      <c r="C143" s="322"/>
      <c r="D143" s="325"/>
      <c r="E143" s="326"/>
      <c r="F143" s="329"/>
      <c r="G143" s="330"/>
      <c r="H143" s="236"/>
      <c r="I143" s="331"/>
      <c r="J143" s="116"/>
      <c r="K143" s="334"/>
      <c r="L143" s="101"/>
      <c r="M143" s="136"/>
      <c r="N143" s="313"/>
    </row>
    <row r="144" spans="1:14" ht="15" thickBot="1" x14ac:dyDescent="0.25">
      <c r="A144" s="339"/>
      <c r="B144" s="205">
        <v>58</v>
      </c>
      <c r="C144" s="262"/>
      <c r="D144" s="340"/>
      <c r="E144" s="341"/>
      <c r="F144" s="208" t="s">
        <v>694</v>
      </c>
      <c r="G144" s="209"/>
      <c r="H144" s="208"/>
      <c r="I144" s="209"/>
      <c r="J144" s="116"/>
      <c r="K144" s="344" t="s">
        <v>665</v>
      </c>
      <c r="L144" s="132"/>
      <c r="M144" s="134" t="str">
        <f t="shared" ref="M144" si="46">IF(K144="No", "Part1","Part2")</f>
        <v>Part2</v>
      </c>
      <c r="N144" s="137"/>
    </row>
    <row r="145" spans="1:14" ht="15" thickBot="1" x14ac:dyDescent="0.25">
      <c r="A145" s="339"/>
      <c r="B145" s="205"/>
      <c r="C145" s="263"/>
      <c r="D145" s="342"/>
      <c r="E145" s="342"/>
      <c r="F145" s="343"/>
      <c r="G145" s="343"/>
      <c r="H145" s="208"/>
      <c r="I145" s="209"/>
      <c r="J145" s="116"/>
      <c r="K145" s="344"/>
      <c r="L145" s="132"/>
      <c r="M145" s="135"/>
      <c r="N145" s="312"/>
    </row>
    <row r="146" spans="1:14" ht="15" thickBot="1" x14ac:dyDescent="0.25">
      <c r="A146" s="339"/>
      <c r="B146" s="205"/>
      <c r="C146" s="264"/>
      <c r="D146" s="342"/>
      <c r="E146" s="342"/>
      <c r="F146" s="343"/>
      <c r="G146" s="343"/>
      <c r="H146" s="208"/>
      <c r="I146" s="209"/>
      <c r="J146" s="116"/>
      <c r="K146" s="344"/>
      <c r="L146" s="101"/>
      <c r="M146" s="136"/>
      <c r="N146" s="313"/>
    </row>
    <row r="147" spans="1:14" ht="15" thickBot="1" x14ac:dyDescent="0.25">
      <c r="A147" s="339"/>
      <c r="B147" s="205">
        <v>59</v>
      </c>
      <c r="C147" s="262"/>
      <c r="D147" s="228"/>
      <c r="E147" s="323"/>
      <c r="F147" s="210" t="s">
        <v>694</v>
      </c>
      <c r="G147" s="327"/>
      <c r="H147" s="236"/>
      <c r="I147" s="331"/>
      <c r="J147" s="116"/>
      <c r="K147" s="332" t="s">
        <v>665</v>
      </c>
      <c r="L147" s="132"/>
      <c r="M147" s="134" t="str">
        <f t="shared" ref="M147" si="47">IF(K147="No", "Part1","Part2")</f>
        <v>Part2</v>
      </c>
      <c r="N147" s="137"/>
    </row>
    <row r="148" spans="1:14" ht="15" thickBot="1" x14ac:dyDescent="0.25">
      <c r="A148" s="339"/>
      <c r="B148" s="205"/>
      <c r="C148" s="268"/>
      <c r="D148" s="220"/>
      <c r="E148" s="324"/>
      <c r="F148" s="226"/>
      <c r="G148" s="328"/>
      <c r="H148" s="236"/>
      <c r="I148" s="331"/>
      <c r="J148" s="116"/>
      <c r="K148" s="333"/>
      <c r="L148" s="132"/>
      <c r="M148" s="135"/>
      <c r="N148" s="312"/>
    </row>
    <row r="149" spans="1:14" ht="15" thickBot="1" x14ac:dyDescent="0.25">
      <c r="A149" s="339"/>
      <c r="B149" s="205"/>
      <c r="C149" s="322"/>
      <c r="D149" s="325"/>
      <c r="E149" s="326"/>
      <c r="F149" s="329"/>
      <c r="G149" s="330"/>
      <c r="H149" s="236"/>
      <c r="I149" s="331"/>
      <c r="J149" s="116"/>
      <c r="K149" s="334"/>
      <c r="L149" s="101"/>
      <c r="M149" s="136"/>
      <c r="N149" s="313"/>
    </row>
    <row r="150" spans="1:14" ht="15" thickBot="1" x14ac:dyDescent="0.25">
      <c r="A150" s="339"/>
      <c r="B150" s="205">
        <v>60</v>
      </c>
      <c r="C150" s="262"/>
      <c r="D150" s="228"/>
      <c r="E150" s="323"/>
      <c r="F150" s="210" t="s">
        <v>694</v>
      </c>
      <c r="G150" s="327"/>
      <c r="H150" s="236"/>
      <c r="I150" s="331"/>
      <c r="J150" s="116"/>
      <c r="K150" s="332" t="s">
        <v>665</v>
      </c>
      <c r="L150" s="132"/>
      <c r="M150" s="134" t="str">
        <f t="shared" ref="M150" si="48">IF(K150="No", "Part1","Part2")</f>
        <v>Part2</v>
      </c>
      <c r="N150" s="137"/>
    </row>
    <row r="151" spans="1:14" ht="15" thickBot="1" x14ac:dyDescent="0.25">
      <c r="A151" s="339"/>
      <c r="B151" s="205"/>
      <c r="C151" s="268"/>
      <c r="D151" s="220"/>
      <c r="E151" s="324"/>
      <c r="F151" s="226"/>
      <c r="G151" s="328"/>
      <c r="H151" s="236"/>
      <c r="I151" s="331"/>
      <c r="J151" s="116"/>
      <c r="K151" s="333"/>
      <c r="L151" s="132"/>
      <c r="M151" s="135"/>
      <c r="N151" s="312"/>
    </row>
    <row r="152" spans="1:14" ht="15" thickBot="1" x14ac:dyDescent="0.25">
      <c r="A152" s="339"/>
      <c r="B152" s="348"/>
      <c r="C152" s="322"/>
      <c r="D152" s="325"/>
      <c r="E152" s="326"/>
      <c r="F152" s="329"/>
      <c r="G152" s="330"/>
      <c r="H152" s="236"/>
      <c r="I152" s="331"/>
      <c r="J152" s="116"/>
      <c r="K152" s="334"/>
      <c r="L152" s="101"/>
      <c r="M152" s="136"/>
      <c r="N152" s="313"/>
    </row>
    <row r="154" spans="1:14" x14ac:dyDescent="0.2">
      <c r="C154" s="100" t="s">
        <v>624</v>
      </c>
    </row>
  </sheetData>
  <sheetProtection algorithmName="SHA-512" hashValue="AaMTZ/vj+7c9dWVYBwhGK9bvK3ot0LXfrzgSBFnoVw8qcByLoc76u0gztEg2xhq/JbrrVIXlkWZx7AhHt7wAhQ==" saltValue="Cd97XSeufoLj6m6m5RMQ4w==" spinCount="100000" sheet="1" formatColumns="0" formatRows="0" selectLockedCells="1"/>
  <mergeCells count="504">
    <mergeCell ref="H152:I152"/>
    <mergeCell ref="B69:B71"/>
    <mergeCell ref="C66:C68"/>
    <mergeCell ref="D66:E68"/>
    <mergeCell ref="F66:G68"/>
    <mergeCell ref="H66:I66"/>
    <mergeCell ref="K66:K68"/>
    <mergeCell ref="H67:I67"/>
    <mergeCell ref="H68:I68"/>
    <mergeCell ref="K69:K71"/>
    <mergeCell ref="H70:I70"/>
    <mergeCell ref="H71:I71"/>
    <mergeCell ref="B150:B152"/>
    <mergeCell ref="C72:C74"/>
    <mergeCell ref="D72:E74"/>
    <mergeCell ref="F72:G74"/>
    <mergeCell ref="H72:I72"/>
    <mergeCell ref="K72:K74"/>
    <mergeCell ref="H73:I73"/>
    <mergeCell ref="H74:I74"/>
    <mergeCell ref="K75:K77"/>
    <mergeCell ref="H76:I76"/>
    <mergeCell ref="H77:I77"/>
    <mergeCell ref="B78:B80"/>
    <mergeCell ref="H59:I59"/>
    <mergeCell ref="B51:B53"/>
    <mergeCell ref="C51:C53"/>
    <mergeCell ref="D51:E53"/>
    <mergeCell ref="F51:G53"/>
    <mergeCell ref="H51:I51"/>
    <mergeCell ref="K51:K53"/>
    <mergeCell ref="H52:I52"/>
    <mergeCell ref="H53:I53"/>
    <mergeCell ref="B54:B56"/>
    <mergeCell ref="D54:E56"/>
    <mergeCell ref="H54:I54"/>
    <mergeCell ref="H55:I55"/>
    <mergeCell ref="H56:I56"/>
    <mergeCell ref="F54:G56"/>
    <mergeCell ref="K54:K56"/>
    <mergeCell ref="C54:C56"/>
    <mergeCell ref="B57:B59"/>
    <mergeCell ref="C57:C59"/>
    <mergeCell ref="D57:E59"/>
    <mergeCell ref="F57:G59"/>
    <mergeCell ref="H57:I57"/>
    <mergeCell ref="K57:K59"/>
    <mergeCell ref="H58:I58"/>
    <mergeCell ref="B48:B50"/>
    <mergeCell ref="C48:C50"/>
    <mergeCell ref="D48:E50"/>
    <mergeCell ref="F48:G50"/>
    <mergeCell ref="H48:I48"/>
    <mergeCell ref="K48:K50"/>
    <mergeCell ref="H49:I49"/>
    <mergeCell ref="H50:I50"/>
    <mergeCell ref="B45:B47"/>
    <mergeCell ref="C45:C47"/>
    <mergeCell ref="D45:E47"/>
    <mergeCell ref="F45:G47"/>
    <mergeCell ref="H45:I45"/>
    <mergeCell ref="K45:K47"/>
    <mergeCell ref="H46:I46"/>
    <mergeCell ref="H47:I47"/>
    <mergeCell ref="B42:B44"/>
    <mergeCell ref="C42:C44"/>
    <mergeCell ref="D42:E44"/>
    <mergeCell ref="F42:G44"/>
    <mergeCell ref="H42:I42"/>
    <mergeCell ref="K42:K44"/>
    <mergeCell ref="H43:I43"/>
    <mergeCell ref="H44:I44"/>
    <mergeCell ref="B39:B41"/>
    <mergeCell ref="C39:C41"/>
    <mergeCell ref="D39:E41"/>
    <mergeCell ref="F39:G41"/>
    <mergeCell ref="H39:I39"/>
    <mergeCell ref="K39:K41"/>
    <mergeCell ref="H40:I40"/>
    <mergeCell ref="H41:I41"/>
    <mergeCell ref="B36:B38"/>
    <mergeCell ref="C36:C38"/>
    <mergeCell ref="D36:E38"/>
    <mergeCell ref="F36:G38"/>
    <mergeCell ref="H36:I36"/>
    <mergeCell ref="K36:K38"/>
    <mergeCell ref="H37:I37"/>
    <mergeCell ref="H38:I38"/>
    <mergeCell ref="D33:E35"/>
    <mergeCell ref="F33:G35"/>
    <mergeCell ref="H33:I33"/>
    <mergeCell ref="K33:K35"/>
    <mergeCell ref="H34:I34"/>
    <mergeCell ref="H35:I35"/>
    <mergeCell ref="B33:B35"/>
    <mergeCell ref="C33:C35"/>
    <mergeCell ref="B30:B32"/>
    <mergeCell ref="C30:C32"/>
    <mergeCell ref="D30:E32"/>
    <mergeCell ref="F30:G32"/>
    <mergeCell ref="H30:I30"/>
    <mergeCell ref="K30:K32"/>
    <mergeCell ref="H31:I31"/>
    <mergeCell ref="H32:I32"/>
    <mergeCell ref="B27:B29"/>
    <mergeCell ref="C27:C29"/>
    <mergeCell ref="D27:E29"/>
    <mergeCell ref="F27:G29"/>
    <mergeCell ref="H27:I27"/>
    <mergeCell ref="K27:K29"/>
    <mergeCell ref="H28:I28"/>
    <mergeCell ref="H29:I29"/>
    <mergeCell ref="B24:B26"/>
    <mergeCell ref="C24:C26"/>
    <mergeCell ref="D24:E26"/>
    <mergeCell ref="F24:G26"/>
    <mergeCell ref="H24:I24"/>
    <mergeCell ref="K24:K26"/>
    <mergeCell ref="H25:I25"/>
    <mergeCell ref="H26:I26"/>
    <mergeCell ref="B21:B23"/>
    <mergeCell ref="C21:C23"/>
    <mergeCell ref="D21:E23"/>
    <mergeCell ref="F21:G23"/>
    <mergeCell ref="H21:I21"/>
    <mergeCell ref="K21:K23"/>
    <mergeCell ref="H22:I22"/>
    <mergeCell ref="H23:I23"/>
    <mergeCell ref="B18:B20"/>
    <mergeCell ref="C18:C20"/>
    <mergeCell ref="D18:E20"/>
    <mergeCell ref="F18:G20"/>
    <mergeCell ref="H18:I18"/>
    <mergeCell ref="K18:K20"/>
    <mergeCell ref="H19:I19"/>
    <mergeCell ref="H20:I20"/>
    <mergeCell ref="B15:B17"/>
    <mergeCell ref="C15:C17"/>
    <mergeCell ref="D15:E17"/>
    <mergeCell ref="F15:G17"/>
    <mergeCell ref="H15:I15"/>
    <mergeCell ref="K15:K17"/>
    <mergeCell ref="H16:I16"/>
    <mergeCell ref="H17:I17"/>
    <mergeCell ref="B12:B14"/>
    <mergeCell ref="C12:C14"/>
    <mergeCell ref="D12:E14"/>
    <mergeCell ref="F12:G14"/>
    <mergeCell ref="H12:I12"/>
    <mergeCell ref="K12:K14"/>
    <mergeCell ref="H13:I13"/>
    <mergeCell ref="H14:I14"/>
    <mergeCell ref="B9:B11"/>
    <mergeCell ref="C9:C11"/>
    <mergeCell ref="D9:E11"/>
    <mergeCell ref="F9:G11"/>
    <mergeCell ref="H9:I9"/>
    <mergeCell ref="K9:K11"/>
    <mergeCell ref="H10:I10"/>
    <mergeCell ref="H11:I11"/>
    <mergeCell ref="K3:K5"/>
    <mergeCell ref="H4:I4"/>
    <mergeCell ref="H5:I5"/>
    <mergeCell ref="B6:B8"/>
    <mergeCell ref="C6:C8"/>
    <mergeCell ref="D6:E8"/>
    <mergeCell ref="F6:G8"/>
    <mergeCell ref="H6:I6"/>
    <mergeCell ref="K6:K8"/>
    <mergeCell ref="H7:I7"/>
    <mergeCell ref="D2:E2"/>
    <mergeCell ref="F2:G2"/>
    <mergeCell ref="H2:I2"/>
    <mergeCell ref="B3:B5"/>
    <mergeCell ref="C3:C5"/>
    <mergeCell ref="D3:E5"/>
    <mergeCell ref="F3:G5"/>
    <mergeCell ref="H3:I3"/>
    <mergeCell ref="H8:I8"/>
    <mergeCell ref="C78:C80"/>
    <mergeCell ref="D78:E80"/>
    <mergeCell ref="B144:B146"/>
    <mergeCell ref="C150:C152"/>
    <mergeCell ref="D150:E152"/>
    <mergeCell ref="F150:G152"/>
    <mergeCell ref="H150:I150"/>
    <mergeCell ref="K150:K152"/>
    <mergeCell ref="H151:I151"/>
    <mergeCell ref="F78:G80"/>
    <mergeCell ref="H78:I78"/>
    <mergeCell ref="K78:K80"/>
    <mergeCell ref="H79:I79"/>
    <mergeCell ref="H80:I80"/>
    <mergeCell ref="B123:B125"/>
    <mergeCell ref="C123:C125"/>
    <mergeCell ref="D123:E125"/>
    <mergeCell ref="F123:G125"/>
    <mergeCell ref="H123:I123"/>
    <mergeCell ref="K123:K125"/>
    <mergeCell ref="H124:I124"/>
    <mergeCell ref="H125:I125"/>
    <mergeCell ref="B111:B113"/>
    <mergeCell ref="C111:C113"/>
    <mergeCell ref="B66:B68"/>
    <mergeCell ref="B75:B77"/>
    <mergeCell ref="C75:C77"/>
    <mergeCell ref="D75:E77"/>
    <mergeCell ref="F75:G77"/>
    <mergeCell ref="H75:I75"/>
    <mergeCell ref="B72:B74"/>
    <mergeCell ref="C69:C71"/>
    <mergeCell ref="D69:E71"/>
    <mergeCell ref="F69:G71"/>
    <mergeCell ref="H69:I69"/>
    <mergeCell ref="B60:B62"/>
    <mergeCell ref="C60:C62"/>
    <mergeCell ref="D60:E62"/>
    <mergeCell ref="F60:G62"/>
    <mergeCell ref="H60:I60"/>
    <mergeCell ref="K60:K62"/>
    <mergeCell ref="H61:I61"/>
    <mergeCell ref="H62:I62"/>
    <mergeCell ref="B63:B65"/>
    <mergeCell ref="C63:C65"/>
    <mergeCell ref="D63:E65"/>
    <mergeCell ref="F63:G65"/>
    <mergeCell ref="H63:I63"/>
    <mergeCell ref="K63:K65"/>
    <mergeCell ref="H64:I64"/>
    <mergeCell ref="H65:I65"/>
    <mergeCell ref="D111:E113"/>
    <mergeCell ref="F111:G113"/>
    <mergeCell ref="H111:I111"/>
    <mergeCell ref="K111:K113"/>
    <mergeCell ref="H112:I112"/>
    <mergeCell ref="H113:I113"/>
    <mergeCell ref="B114:B116"/>
    <mergeCell ref="C114:C116"/>
    <mergeCell ref="D114:E116"/>
    <mergeCell ref="F114:G116"/>
    <mergeCell ref="H114:I114"/>
    <mergeCell ref="K114:K116"/>
    <mergeCell ref="H115:I115"/>
    <mergeCell ref="H116:I116"/>
    <mergeCell ref="B126:B128"/>
    <mergeCell ref="C126:C128"/>
    <mergeCell ref="D126:E128"/>
    <mergeCell ref="F126:G128"/>
    <mergeCell ref="H126:I126"/>
    <mergeCell ref="K126:K128"/>
    <mergeCell ref="H127:I127"/>
    <mergeCell ref="H128:I128"/>
    <mergeCell ref="B129:B131"/>
    <mergeCell ref="C129:C131"/>
    <mergeCell ref="D129:E131"/>
    <mergeCell ref="F129:G131"/>
    <mergeCell ref="H129:I129"/>
    <mergeCell ref="K129:K131"/>
    <mergeCell ref="H130:I130"/>
    <mergeCell ref="H131:I131"/>
    <mergeCell ref="B132:B134"/>
    <mergeCell ref="C132:C134"/>
    <mergeCell ref="D132:E134"/>
    <mergeCell ref="F132:G134"/>
    <mergeCell ref="H132:I132"/>
    <mergeCell ref="K132:K134"/>
    <mergeCell ref="H133:I133"/>
    <mergeCell ref="H134:I134"/>
    <mergeCell ref="B135:B137"/>
    <mergeCell ref="C135:C137"/>
    <mergeCell ref="D135:E137"/>
    <mergeCell ref="F135:G137"/>
    <mergeCell ref="H135:I135"/>
    <mergeCell ref="K135:K137"/>
    <mergeCell ref="H136:I136"/>
    <mergeCell ref="H137:I137"/>
    <mergeCell ref="B138:B140"/>
    <mergeCell ref="C138:C140"/>
    <mergeCell ref="D138:E140"/>
    <mergeCell ref="F138:G140"/>
    <mergeCell ref="H138:I138"/>
    <mergeCell ref="K138:K140"/>
    <mergeCell ref="H139:I139"/>
    <mergeCell ref="H140:I140"/>
    <mergeCell ref="B81:B83"/>
    <mergeCell ref="C81:C83"/>
    <mergeCell ref="D81:E83"/>
    <mergeCell ref="F81:G83"/>
    <mergeCell ref="H81:I81"/>
    <mergeCell ref="K81:K83"/>
    <mergeCell ref="H82:I82"/>
    <mergeCell ref="H83:I83"/>
    <mergeCell ref="B84:B86"/>
    <mergeCell ref="C84:C86"/>
    <mergeCell ref="D84:E86"/>
    <mergeCell ref="F84:G86"/>
    <mergeCell ref="H84:I84"/>
    <mergeCell ref="K84:K86"/>
    <mergeCell ref="H85:I85"/>
    <mergeCell ref="H86:I86"/>
    <mergeCell ref="B117:B119"/>
    <mergeCell ref="C117:C119"/>
    <mergeCell ref="D117:E119"/>
    <mergeCell ref="F117:G119"/>
    <mergeCell ref="H117:I117"/>
    <mergeCell ref="K117:K119"/>
    <mergeCell ref="H118:I118"/>
    <mergeCell ref="H119:I119"/>
    <mergeCell ref="B120:B122"/>
    <mergeCell ref="C120:C122"/>
    <mergeCell ref="D120:E122"/>
    <mergeCell ref="F120:G122"/>
    <mergeCell ref="H120:I120"/>
    <mergeCell ref="K120:K122"/>
    <mergeCell ref="H121:I121"/>
    <mergeCell ref="H122:I122"/>
    <mergeCell ref="B87:B89"/>
    <mergeCell ref="C87:C89"/>
    <mergeCell ref="D87:E89"/>
    <mergeCell ref="F87:G89"/>
    <mergeCell ref="H87:I87"/>
    <mergeCell ref="K87:K89"/>
    <mergeCell ref="H88:I88"/>
    <mergeCell ref="H89:I89"/>
    <mergeCell ref="B90:B92"/>
    <mergeCell ref="C90:C92"/>
    <mergeCell ref="D90:E92"/>
    <mergeCell ref="F90:G92"/>
    <mergeCell ref="H90:I90"/>
    <mergeCell ref="K90:K92"/>
    <mergeCell ref="H91:I91"/>
    <mergeCell ref="H92:I92"/>
    <mergeCell ref="B93:B95"/>
    <mergeCell ref="C93:C95"/>
    <mergeCell ref="D93:E95"/>
    <mergeCell ref="F93:G95"/>
    <mergeCell ref="H93:I93"/>
    <mergeCell ref="K93:K95"/>
    <mergeCell ref="H94:I94"/>
    <mergeCell ref="H95:I95"/>
    <mergeCell ref="B96:B98"/>
    <mergeCell ref="C96:C98"/>
    <mergeCell ref="D96:E98"/>
    <mergeCell ref="F96:G98"/>
    <mergeCell ref="H96:I96"/>
    <mergeCell ref="K96:K98"/>
    <mergeCell ref="H97:I97"/>
    <mergeCell ref="H98:I98"/>
    <mergeCell ref="B99:B101"/>
    <mergeCell ref="C99:C101"/>
    <mergeCell ref="D99:E101"/>
    <mergeCell ref="F99:G101"/>
    <mergeCell ref="H99:I99"/>
    <mergeCell ref="K99:K101"/>
    <mergeCell ref="H100:I100"/>
    <mergeCell ref="H101:I101"/>
    <mergeCell ref="B102:B104"/>
    <mergeCell ref="C102:C104"/>
    <mergeCell ref="D102:E104"/>
    <mergeCell ref="F102:G104"/>
    <mergeCell ref="H102:I102"/>
    <mergeCell ref="K102:K104"/>
    <mergeCell ref="H103:I103"/>
    <mergeCell ref="H104:I104"/>
    <mergeCell ref="B105:B107"/>
    <mergeCell ref="C105:C107"/>
    <mergeCell ref="D105:E107"/>
    <mergeCell ref="F105:G107"/>
    <mergeCell ref="H105:I105"/>
    <mergeCell ref="K105:K107"/>
    <mergeCell ref="H106:I106"/>
    <mergeCell ref="H107:I107"/>
    <mergeCell ref="B108:B110"/>
    <mergeCell ref="C108:C110"/>
    <mergeCell ref="D108:E110"/>
    <mergeCell ref="F108:G110"/>
    <mergeCell ref="H108:I108"/>
    <mergeCell ref="K108:K110"/>
    <mergeCell ref="H109:I109"/>
    <mergeCell ref="H110:I110"/>
    <mergeCell ref="B147:B149"/>
    <mergeCell ref="C147:C149"/>
    <mergeCell ref="D147:E149"/>
    <mergeCell ref="F147:G149"/>
    <mergeCell ref="H147:I147"/>
    <mergeCell ref="K147:K149"/>
    <mergeCell ref="H148:I148"/>
    <mergeCell ref="H149:I149"/>
    <mergeCell ref="A2:A152"/>
    <mergeCell ref="B141:B143"/>
    <mergeCell ref="C141:C143"/>
    <mergeCell ref="D141:E143"/>
    <mergeCell ref="F141:G143"/>
    <mergeCell ref="H141:I141"/>
    <mergeCell ref="K141:K143"/>
    <mergeCell ref="H142:I142"/>
    <mergeCell ref="H143:I143"/>
    <mergeCell ref="C144:C146"/>
    <mergeCell ref="D144:E146"/>
    <mergeCell ref="F144:G146"/>
    <mergeCell ref="H144:I144"/>
    <mergeCell ref="K144:K146"/>
    <mergeCell ref="H145:I145"/>
    <mergeCell ref="H146:I146"/>
    <mergeCell ref="M3:M5"/>
    <mergeCell ref="N3:N5"/>
    <mergeCell ref="M6:M8"/>
    <mergeCell ref="N6:N8"/>
    <mergeCell ref="M9:M11"/>
    <mergeCell ref="N9:N11"/>
    <mergeCell ref="M12:M14"/>
    <mergeCell ref="N12:N14"/>
    <mergeCell ref="M15:M17"/>
    <mergeCell ref="N15:N17"/>
    <mergeCell ref="M18:M20"/>
    <mergeCell ref="N18:N20"/>
    <mergeCell ref="M21:M23"/>
    <mergeCell ref="N21:N23"/>
    <mergeCell ref="M24:M26"/>
    <mergeCell ref="N24:N26"/>
    <mergeCell ref="M27:M29"/>
    <mergeCell ref="N27:N29"/>
    <mergeCell ref="M30:M32"/>
    <mergeCell ref="N30:N32"/>
    <mergeCell ref="M33:M35"/>
    <mergeCell ref="N33:N35"/>
    <mergeCell ref="M36:M38"/>
    <mergeCell ref="N36:N38"/>
    <mergeCell ref="M39:M41"/>
    <mergeCell ref="N39:N41"/>
    <mergeCell ref="M42:M44"/>
    <mergeCell ref="N42:N44"/>
    <mergeCell ref="M45:M47"/>
    <mergeCell ref="N45:N47"/>
    <mergeCell ref="M48:M50"/>
    <mergeCell ref="N48:N50"/>
    <mergeCell ref="M51:M53"/>
    <mergeCell ref="N51:N53"/>
    <mergeCell ref="M54:M56"/>
    <mergeCell ref="N54:N56"/>
    <mergeCell ref="M57:M59"/>
    <mergeCell ref="N57:N59"/>
    <mergeCell ref="M60:M62"/>
    <mergeCell ref="N60:N62"/>
    <mergeCell ref="M63:M65"/>
    <mergeCell ref="N63:N65"/>
    <mergeCell ref="M66:M68"/>
    <mergeCell ref="N66:N68"/>
    <mergeCell ref="M69:M71"/>
    <mergeCell ref="N69:N71"/>
    <mergeCell ref="M72:M74"/>
    <mergeCell ref="N72:N74"/>
    <mergeCell ref="M75:M77"/>
    <mergeCell ref="N75:N77"/>
    <mergeCell ref="M78:M80"/>
    <mergeCell ref="N78:N80"/>
    <mergeCell ref="M81:M83"/>
    <mergeCell ref="N81:N83"/>
    <mergeCell ref="M84:M86"/>
    <mergeCell ref="N84:N86"/>
    <mergeCell ref="M87:M89"/>
    <mergeCell ref="N87:N89"/>
    <mergeCell ref="M90:M92"/>
    <mergeCell ref="N90:N92"/>
    <mergeCell ref="M93:M95"/>
    <mergeCell ref="N93:N95"/>
    <mergeCell ref="M96:M98"/>
    <mergeCell ref="N96:N98"/>
    <mergeCell ref="M99:M101"/>
    <mergeCell ref="N99:N101"/>
    <mergeCell ref="M102:M104"/>
    <mergeCell ref="N102:N104"/>
    <mergeCell ref="M105:M107"/>
    <mergeCell ref="N105:N107"/>
    <mergeCell ref="M108:M110"/>
    <mergeCell ref="N108:N110"/>
    <mergeCell ref="M111:M113"/>
    <mergeCell ref="N111:N113"/>
    <mergeCell ref="M114:M116"/>
    <mergeCell ref="N114:N116"/>
    <mergeCell ref="M117:M119"/>
    <mergeCell ref="N117:N119"/>
    <mergeCell ref="M120:M122"/>
    <mergeCell ref="N120:N122"/>
    <mergeCell ref="M123:M125"/>
    <mergeCell ref="N123:N125"/>
    <mergeCell ref="M126:M128"/>
    <mergeCell ref="N126:N128"/>
    <mergeCell ref="M129:M131"/>
    <mergeCell ref="N129:N131"/>
    <mergeCell ref="M132:M134"/>
    <mergeCell ref="N132:N134"/>
    <mergeCell ref="M135:M137"/>
    <mergeCell ref="N135:N137"/>
    <mergeCell ref="M138:M140"/>
    <mergeCell ref="N138:N140"/>
    <mergeCell ref="M141:M143"/>
    <mergeCell ref="N141:N143"/>
    <mergeCell ref="M144:M146"/>
    <mergeCell ref="N144:N146"/>
    <mergeCell ref="M147:M149"/>
    <mergeCell ref="N147:N149"/>
    <mergeCell ref="M150:M152"/>
    <mergeCell ref="N150:N152"/>
  </mergeCells>
  <conditionalFormatting sqref="F3:G152 K3:K153">
    <cfRule type="containsText" dxfId="2" priority="1" operator="containsText" text="not selected">
      <formula>NOT(ISERROR(SEARCH("not selected",F3)))</formula>
    </cfRule>
  </conditionalFormatting>
  <dataValidations xWindow="774" yWindow="919" count="22">
    <dataValidation type="decimal" allowBlank="1" showInputMessage="1" showErrorMessage="1" sqref="D3:E3 D6:E6 D9:E9 D12:E12 D15:E15 D18:E18 D21:E21 D24:E24 D27:E27 D30:E30 D33:E33 D36:E36 D39:E39 D42:E42 D45:E45 D48:E48 D51:E51 D150:E150 D54:E54 D57:E57 D66:E66 D69:E69 D72:E72 D60:E60 D63:E63 D75:E75 D78:E78 D126:E126 D129:E129 D132:E132 D123:E123 D135:E135 D138:E138 D84:E84 D111:E111 D114:E114 D81:E81 D117:E117 D120:E120 D90:E90 D93:E93 D96:E96 D87:E87 D99:E99 D102:E102 D108:E108 D105:E105 D141:E141 D144:E144 D147:E147">
      <formula1>0.00001</formula1>
      <formula2>10000000</formula2>
    </dataValidation>
    <dataValidation type="list" allowBlank="1" showInputMessage="1" showErrorMessage="1" sqref="L33:L35">
      <formula1>INDIRECT($K$33)</formula1>
    </dataValidation>
    <dataValidation type="list" allowBlank="1" showInputMessage="1" showErrorMessage="1" sqref="L3:L5">
      <formula1>INDIRECT($K$3)</formula1>
    </dataValidation>
    <dataValidation type="list" allowBlank="1" showInputMessage="1" showErrorMessage="1" sqref="L6:L8">
      <formula1>INDIRECT($K$6)</formula1>
    </dataValidation>
    <dataValidation type="list" allowBlank="1" showInputMessage="1" showErrorMessage="1" sqref="L9:L11">
      <formula1>INDIRECT($K$9)</formula1>
    </dataValidation>
    <dataValidation type="list" allowBlank="1" showInputMessage="1" showErrorMessage="1" sqref="L12:L14">
      <formula1>INDIRECT($K$12)</formula1>
    </dataValidation>
    <dataValidation type="list" allowBlank="1" showInputMessage="1" showErrorMessage="1" sqref="L15:L17">
      <formula1>INDIRECT($K$15)</formula1>
    </dataValidation>
    <dataValidation type="list" allowBlank="1" showInputMessage="1" showErrorMessage="1" sqref="L18:L20">
      <formula1>INDIRECT($K$18)</formula1>
    </dataValidation>
    <dataValidation type="list" allowBlank="1" showInputMessage="1" showErrorMessage="1" sqref="L21:L23">
      <formula1>INDIRECT($K$21)</formula1>
    </dataValidation>
    <dataValidation type="list" allowBlank="1" showInputMessage="1" showErrorMessage="1" sqref="L24:L26">
      <formula1>INDIRECT($K$24)</formula1>
    </dataValidation>
    <dataValidation type="list" allowBlank="1" showInputMessage="1" showErrorMessage="1" sqref="L27:L29">
      <formula1>INDIRECT($K$27)</formula1>
    </dataValidation>
    <dataValidation type="list" allowBlank="1" showInputMessage="1" showErrorMessage="1" sqref="L30:L32">
      <formula1>INDIRECT($K$30)</formula1>
    </dataValidation>
    <dataValidation type="list" allowBlank="1" showInputMessage="1" showErrorMessage="1" sqref="L36:L38">
      <formula1>INDIRECT($K$36)</formula1>
    </dataValidation>
    <dataValidation type="list" allowBlank="1" showInputMessage="1" showErrorMessage="1" sqref="L39:L41">
      <formula1>INDIRECT($K$39)</formula1>
    </dataValidation>
    <dataValidation type="list" allowBlank="1" showInputMessage="1" showErrorMessage="1" sqref="L42:L44">
      <formula1>INDIRECT($K$42)</formula1>
    </dataValidation>
    <dataValidation type="list" allowBlank="1" showInputMessage="1" showErrorMessage="1" sqref="L45:L47">
      <formula1>INDIRECT($K$45)</formula1>
    </dataValidation>
    <dataValidation type="list" allowBlank="1" showInputMessage="1" showErrorMessage="1" sqref="L48:L50">
      <formula1>INDIRECT($K$48)</formula1>
    </dataValidation>
    <dataValidation type="list" allowBlank="1" showInputMessage="1" showErrorMessage="1" sqref="L150:L152">
      <formula1>INDIRECT($K$150)</formula1>
    </dataValidation>
    <dataValidation type="list" allowBlank="1" showInputMessage="1" showErrorMessage="1" sqref="L51:L149">
      <formula1>INDIRECT($K$51)</formula1>
    </dataValidation>
    <dataValidation allowBlank="1" showInputMessage="1" showErrorMessage="1" promptTitle="Name of dangerous substance" prompt="Place in order of threshold fraction and  hazard/risk potential." sqref="C3:C152"/>
    <dataValidation type="list" allowBlank="1" showInputMessage="1" showErrorMessage="1" promptTitle="Hazard category" prompt="Select from the list of categories in Part 1 of Schedule 1." sqref="H3:I152">
      <formula1>ComahCats</formula1>
    </dataValidation>
    <dataValidation type="list" allowBlank="1" showInputMessage="1" showErrorMessage="1" promptTitle="Dangerous Characteristics" prompt="Select the appropriate hazard statements from the drop down list." sqref="J3:J152">
      <formula1>INDIRECT(H3)</formula1>
    </dataValidation>
  </dataValidations>
  <hyperlinks>
    <hyperlink ref="J1" location="'Data Entry'!A66" display="Back to the Data Entry sheet"/>
    <hyperlink ref="C154" location="'Data Entry'!A66" display="Back to the Data Entry form"/>
  </hyperlink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xWindow="774" yWindow="919" count="2">
        <x14:dataValidation type="list" allowBlank="1" showInputMessage="1" showErrorMessage="1">
          <x14:formula1>
            <xm:f>LookUp!$BG$3:$BG$6</xm:f>
          </x14:formula1>
          <xm:sqref>F3:G3 F6:G6 F9:G9 F12:G12 F30 F27:G27 F15:G15 F18:G18 F21:G21 F24:G24 F33:G33 F36:G36 F39:G39 F42:G42 F150 F54:G54 F45:G45 F48:G48 F51:G51 F66:G66 F57:G57 F72:G72 F69:G69 F60:G60 F63:G63 F75:G75 F78:G78 F126:G126 F132:G132 F129:G129 F123:G123 F135:G135 F138:G138 F84:G84 F114:G114 F111:G111 F81:G81 F117:G117 F120:G120 F90:G90 F96:G96 F93:G93 F87:G87 F99:G99 F102:G102 F108:G108 F105:G105 F141:G141 F144:G144 F147:G147</xm:sqref>
        </x14:dataValidation>
        <x14:dataValidation type="list" allowBlank="1" showInputMessage="1" showErrorMessage="1" promptTitle="Named substance" prompt="Select 'Yes' from the drop-down list if it is a named substance in Part 2 of Schedule 1: otherwise select 'No'.">
          <x14:formula1>
            <xm:f>LookUp!$Q$3:$Q$5</xm:f>
          </x14:formula1>
          <xm:sqref>K3:K152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I20"/>
  <sheetViews>
    <sheetView showGridLines="0" zoomScale="70" zoomScaleNormal="70" workbookViewId="0">
      <pane ySplit="3" topLeftCell="A4" activePane="bottomLeft" state="frozen"/>
      <selection pane="bottomLeft" activeCell="C4" sqref="C4:C6"/>
    </sheetView>
  </sheetViews>
  <sheetFormatPr defaultRowHeight="14.25" x14ac:dyDescent="0.2"/>
  <cols>
    <col min="1" max="1" width="3.796875" customWidth="1"/>
    <col min="2" max="2" width="4.09765625" customWidth="1"/>
    <col min="3" max="3" width="26.296875" customWidth="1"/>
    <col min="4" max="4" width="43.69921875" customWidth="1"/>
    <col min="5" max="5" width="32.8984375" customWidth="1"/>
    <col min="6" max="6" width="52.59765625" customWidth="1"/>
    <col min="7" max="7" width="34.796875" customWidth="1"/>
  </cols>
  <sheetData>
    <row r="1" spans="2:9" ht="18" x14ac:dyDescent="0.25">
      <c r="C1" s="72" t="s">
        <v>485</v>
      </c>
      <c r="F1" s="100" t="s">
        <v>644</v>
      </c>
    </row>
    <row r="2" spans="2:9" ht="15" thickBot="1" x14ac:dyDescent="0.25"/>
    <row r="3" spans="2:9" ht="19.5" customHeight="1" thickBot="1" x14ac:dyDescent="0.25">
      <c r="B3" s="69" t="s">
        <v>704</v>
      </c>
      <c r="C3" s="125" t="s">
        <v>702</v>
      </c>
      <c r="D3" s="123" t="s">
        <v>449</v>
      </c>
      <c r="E3" s="123" t="s">
        <v>701</v>
      </c>
      <c r="F3" s="124" t="s">
        <v>703</v>
      </c>
      <c r="G3" s="130" t="s">
        <v>717</v>
      </c>
    </row>
    <row r="4" spans="2:9" ht="67.5" customHeight="1" x14ac:dyDescent="0.2">
      <c r="B4" s="349">
        <v>1</v>
      </c>
      <c r="C4" s="353"/>
      <c r="D4" s="115" t="s">
        <v>666</v>
      </c>
      <c r="E4" s="129" t="str">
        <f>INDEX(LookUp!$BA$3:$BA$10,MATCH(D4,LookUp!$AZ$3:$AZ$10,0))</f>
        <v>No information</v>
      </c>
      <c r="F4" s="101"/>
      <c r="G4" s="102"/>
    </row>
    <row r="5" spans="2:9" ht="67.5" customHeight="1" x14ac:dyDescent="0.2">
      <c r="B5" s="349"/>
      <c r="C5" s="351"/>
      <c r="D5" s="115" t="s">
        <v>666</v>
      </c>
      <c r="E5" s="129" t="str">
        <f>INDEX(LookUp!$BA$3:$BA$10,MATCH(D5,LookUp!$AZ$3:$AZ$10,0))</f>
        <v>No information</v>
      </c>
      <c r="F5" s="101"/>
      <c r="G5" s="102"/>
    </row>
    <row r="6" spans="2:9" ht="67.5" customHeight="1" x14ac:dyDescent="0.2">
      <c r="B6" s="349"/>
      <c r="C6" s="352"/>
      <c r="D6" s="115" t="s">
        <v>666</v>
      </c>
      <c r="E6" s="129" t="str">
        <f>INDEX(LookUp!$BA$3:$BA$10,MATCH(D6,LookUp!$AZ$3:$AZ$10,0))</f>
        <v>No information</v>
      </c>
      <c r="F6" s="101"/>
      <c r="G6" s="102"/>
    </row>
    <row r="7" spans="2:9" ht="67.5" customHeight="1" x14ac:dyDescent="0.2">
      <c r="B7" s="349">
        <v>2</v>
      </c>
      <c r="C7" s="350"/>
      <c r="D7" s="103" t="s">
        <v>666</v>
      </c>
      <c r="E7" s="129" t="str">
        <f>INDEX(LookUp!$BA$3:$BA$10,MATCH(D7,LookUp!$AZ$3:$AZ$10,0))</f>
        <v>No information</v>
      </c>
      <c r="F7" s="103"/>
      <c r="G7" s="102"/>
    </row>
    <row r="8" spans="2:9" ht="67.5" customHeight="1" x14ac:dyDescent="0.2">
      <c r="B8" s="349"/>
      <c r="C8" s="351"/>
      <c r="D8" s="103" t="s">
        <v>666</v>
      </c>
      <c r="E8" s="129" t="str">
        <f>INDEX(LookUp!$BA$3:$BA$10,MATCH(D8,LookUp!$AZ$3:$AZ$10,0))</f>
        <v>No information</v>
      </c>
      <c r="F8" s="103"/>
      <c r="G8" s="102"/>
    </row>
    <row r="9" spans="2:9" ht="67.5" customHeight="1" x14ac:dyDescent="0.2">
      <c r="B9" s="349"/>
      <c r="C9" s="352"/>
      <c r="D9" s="103" t="s">
        <v>666</v>
      </c>
      <c r="E9" s="129" t="str">
        <f>INDEX(LookUp!$BA$3:$BA$10,MATCH(D9,LookUp!$AZ$3:$AZ$10,0))</f>
        <v>No information</v>
      </c>
      <c r="F9" s="103"/>
      <c r="G9" s="102"/>
    </row>
    <row r="10" spans="2:9" ht="67.5" customHeight="1" x14ac:dyDescent="0.2">
      <c r="B10" s="349">
        <v>3</v>
      </c>
      <c r="C10" s="350"/>
      <c r="D10" s="103" t="s">
        <v>666</v>
      </c>
      <c r="E10" s="129" t="str">
        <f>INDEX(LookUp!$BA$3:$BA$10,MATCH(D10,LookUp!$AZ$3:$AZ$10,0))</f>
        <v>No information</v>
      </c>
      <c r="F10" s="102"/>
      <c r="G10" s="102"/>
    </row>
    <row r="11" spans="2:9" ht="67.5" customHeight="1" x14ac:dyDescent="0.2">
      <c r="B11" s="349"/>
      <c r="C11" s="351"/>
      <c r="D11" s="103" t="s">
        <v>666</v>
      </c>
      <c r="E11" s="129" t="str">
        <f>INDEX(LookUp!$BA$3:$BA$10,MATCH(D11,LookUp!$AZ$3:$AZ$10,0))</f>
        <v>No information</v>
      </c>
      <c r="F11" s="102"/>
      <c r="G11" s="102"/>
    </row>
    <row r="12" spans="2:9" ht="67.5" customHeight="1" x14ac:dyDescent="0.2">
      <c r="B12" s="349"/>
      <c r="C12" s="352"/>
      <c r="D12" s="103" t="s">
        <v>666</v>
      </c>
      <c r="E12" s="129" t="str">
        <f>INDEX(LookUp!$BA$3:$BA$10,MATCH(D12,LookUp!$AZ$3:$AZ$10,0))</f>
        <v>No information</v>
      </c>
      <c r="F12" s="102"/>
      <c r="G12" s="102"/>
    </row>
    <row r="13" spans="2:9" ht="67.5" customHeight="1" x14ac:dyDescent="0.2">
      <c r="B13" s="349">
        <v>4</v>
      </c>
      <c r="C13" s="350"/>
      <c r="D13" s="103" t="s">
        <v>666</v>
      </c>
      <c r="E13" s="129" t="str">
        <f>INDEX(LookUp!$BA$3:$BA$10,MATCH(D13,LookUp!$AZ$3:$AZ$10,0))</f>
        <v>No information</v>
      </c>
      <c r="F13" s="102"/>
      <c r="G13" s="102"/>
      <c r="I13" s="69"/>
    </row>
    <row r="14" spans="2:9" ht="67.5" customHeight="1" x14ac:dyDescent="0.2">
      <c r="B14" s="349"/>
      <c r="C14" s="351"/>
      <c r="D14" s="103" t="s">
        <v>666</v>
      </c>
      <c r="E14" s="129" t="str">
        <f>INDEX(LookUp!$BA$3:$BA$10,MATCH(D14,LookUp!$AZ$3:$AZ$10,0))</f>
        <v>No information</v>
      </c>
      <c r="F14" s="102"/>
      <c r="G14" s="102"/>
    </row>
    <row r="15" spans="2:9" ht="67.5" customHeight="1" x14ac:dyDescent="0.2">
      <c r="B15" s="349"/>
      <c r="C15" s="352"/>
      <c r="D15" s="103" t="s">
        <v>666</v>
      </c>
      <c r="E15" s="129" t="str">
        <f>INDEX(LookUp!$BA$3:$BA$10,MATCH(D15,LookUp!$AZ$3:$AZ$10,0))</f>
        <v>No information</v>
      </c>
      <c r="F15" s="102"/>
      <c r="G15" s="102"/>
    </row>
    <row r="16" spans="2:9" ht="67.5" customHeight="1" x14ac:dyDescent="0.2">
      <c r="B16" s="349">
        <v>5</v>
      </c>
      <c r="C16" s="350"/>
      <c r="D16" s="103" t="s">
        <v>666</v>
      </c>
      <c r="E16" s="129" t="str">
        <f>INDEX(LookUp!$BA$3:$BA$10,MATCH(D16,LookUp!$AZ$3:$AZ$10,0))</f>
        <v>No information</v>
      </c>
      <c r="F16" s="102"/>
      <c r="G16" s="102"/>
    </row>
    <row r="17" spans="2:7" ht="67.5" customHeight="1" x14ac:dyDescent="0.2">
      <c r="B17" s="349"/>
      <c r="C17" s="351"/>
      <c r="D17" s="103" t="s">
        <v>666</v>
      </c>
      <c r="E17" s="129" t="str">
        <f>INDEX(LookUp!$BA$3:$BA$10,MATCH(D17,LookUp!$AZ$3:$AZ$10,0))</f>
        <v>No information</v>
      </c>
      <c r="F17" s="102"/>
      <c r="G17" s="102"/>
    </row>
    <row r="18" spans="2:7" ht="67.5" customHeight="1" x14ac:dyDescent="0.2">
      <c r="B18" s="349"/>
      <c r="C18" s="352"/>
      <c r="D18" s="103" t="s">
        <v>666</v>
      </c>
      <c r="E18" s="129" t="str">
        <f>INDEX(LookUp!$BA$3:$BA$10,MATCH(D18,LookUp!$AZ$3:$AZ$10,0))</f>
        <v>No information</v>
      </c>
      <c r="F18" s="102"/>
      <c r="G18" s="102"/>
    </row>
    <row r="19" spans="2:7" x14ac:dyDescent="0.2">
      <c r="C19" s="126"/>
      <c r="D19" s="126"/>
      <c r="E19" s="126"/>
      <c r="F19" s="126"/>
    </row>
    <row r="20" spans="2:7" x14ac:dyDescent="0.2">
      <c r="C20" s="100" t="s">
        <v>644</v>
      </c>
      <c r="D20" s="126"/>
      <c r="E20" s="126"/>
      <c r="F20" s="126"/>
    </row>
  </sheetData>
  <sheetProtection password="9113" sheet="1" scenarios="1" formatColumns="0" formatRows="0" selectLockedCells="1"/>
  <mergeCells count="10">
    <mergeCell ref="B16:B18"/>
    <mergeCell ref="C16:C18"/>
    <mergeCell ref="C4:C6"/>
    <mergeCell ref="C7:C9"/>
    <mergeCell ref="C10:C12"/>
    <mergeCell ref="C13:C15"/>
    <mergeCell ref="B4:B6"/>
    <mergeCell ref="B7:B9"/>
    <mergeCell ref="B10:B12"/>
    <mergeCell ref="B13:B15"/>
  </mergeCells>
  <conditionalFormatting sqref="D4:D18">
    <cfRule type="containsText" dxfId="1" priority="1" operator="containsText" text="not selected">
      <formula>NOT(ISERROR(SEARCH("not selected",D4)))</formula>
    </cfRule>
  </conditionalFormatting>
  <dataValidations count="3">
    <dataValidation allowBlank="1" showInputMessage="1" showErrorMessage="1" promptTitle="Type of supporting info." prompt="Input not required." sqref="E4:E18"/>
    <dataValidation allowBlank="1" showInputMessage="1" showErrorMessage="1" promptTitle="How to embed a file" prompt="'Insert'/'object' (in the text group)/'create from file' then browse to the file you wish to insert and select 'OK'." sqref="G18"/>
    <dataValidation allowBlank="1" showInputMessage="1" showErrorMessage="1" promptTitle="How to embed a file" prompt="'Insert'/'object' (in the text group)/'create from file' then browse to the file you wish to insert, select, tick 'Display as icon' and select 'OK'." sqref="G4:G17"/>
  </dataValidations>
  <hyperlinks>
    <hyperlink ref="C20" location="'Data Entry'!A1" display="Back to Data Entry sheet"/>
    <hyperlink ref="F1" location="'Data Entry'!A1" display="Back to Data Entry sheet"/>
  </hyperlink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promptTitle="Basis for Confidentiality" prompt="Select the relevant basis from the AIER ">
          <x14:formula1>
            <xm:f>LookUp!$AZ$3:$AZ$10</xm:f>
          </x14:formula1>
          <xm:sqref>D4:D18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76"/>
  <sheetViews>
    <sheetView showGridLines="0" workbookViewId="0">
      <pane ySplit="1" topLeftCell="A2" activePane="bottomLeft" state="frozen"/>
      <selection pane="bottomLeft" activeCell="E11" sqref="E11:J11"/>
    </sheetView>
  </sheetViews>
  <sheetFormatPr defaultRowHeight="14.25" x14ac:dyDescent="0.2"/>
  <cols>
    <col min="2" max="2" width="10.19921875" customWidth="1"/>
    <col min="3" max="3" width="24" customWidth="1"/>
  </cols>
  <sheetData>
    <row r="1" spans="1:10" ht="39.950000000000003" customHeight="1" x14ac:dyDescent="0.25">
      <c r="C1" s="114" t="s">
        <v>632</v>
      </c>
      <c r="I1" s="100" t="s">
        <v>643</v>
      </c>
    </row>
    <row r="2" spans="1:10" ht="39.950000000000003" customHeight="1" thickBot="1" x14ac:dyDescent="0.25"/>
    <row r="3" spans="1:10" ht="15" thickBot="1" x14ac:dyDescent="0.25">
      <c r="A3" s="50"/>
      <c r="B3" s="50"/>
      <c r="C3" s="300" t="s">
        <v>5</v>
      </c>
      <c r="D3" s="301"/>
      <c r="E3" s="146" t="s">
        <v>127</v>
      </c>
      <c r="F3" s="146"/>
      <c r="G3" s="146"/>
      <c r="H3" s="146"/>
      <c r="I3" s="146"/>
      <c r="J3" s="146"/>
    </row>
    <row r="4" spans="1:10" ht="39.950000000000003" customHeight="1" x14ac:dyDescent="0.2">
      <c r="A4" s="50"/>
      <c r="B4" s="156" t="s">
        <v>381</v>
      </c>
      <c r="C4" s="174" t="s">
        <v>628</v>
      </c>
      <c r="D4" s="175"/>
      <c r="E4" s="170" t="s">
        <v>665</v>
      </c>
      <c r="F4" s="170"/>
      <c r="G4" s="170"/>
      <c r="H4" s="170"/>
      <c r="I4" s="170"/>
      <c r="J4" s="171"/>
    </row>
    <row r="5" spans="1:10" ht="39.950000000000003" customHeight="1" x14ac:dyDescent="0.2">
      <c r="A5" s="50"/>
      <c r="B5" s="157"/>
      <c r="C5" s="176"/>
      <c r="D5" s="177"/>
      <c r="E5" s="161" t="s">
        <v>665</v>
      </c>
      <c r="F5" s="244"/>
      <c r="G5" s="244"/>
      <c r="H5" s="244"/>
      <c r="I5" s="244"/>
      <c r="J5" s="245"/>
    </row>
    <row r="6" spans="1:10" ht="39.950000000000003" customHeight="1" thickBot="1" x14ac:dyDescent="0.25">
      <c r="A6" s="50"/>
      <c r="B6" s="157"/>
      <c r="C6" s="178"/>
      <c r="D6" s="179"/>
      <c r="E6" s="161" t="s">
        <v>665</v>
      </c>
      <c r="F6" s="161"/>
      <c r="G6" s="161"/>
      <c r="H6" s="161"/>
      <c r="I6" s="161"/>
      <c r="J6" s="173"/>
    </row>
    <row r="7" spans="1:10" ht="39.950000000000003" customHeight="1" x14ac:dyDescent="0.2">
      <c r="A7" s="50"/>
      <c r="B7" s="158"/>
      <c r="C7" s="174" t="s">
        <v>708</v>
      </c>
      <c r="D7" s="175"/>
      <c r="E7" s="161" t="s">
        <v>672</v>
      </c>
      <c r="F7" s="161"/>
      <c r="G7" s="161"/>
      <c r="H7" s="161"/>
      <c r="I7" s="161"/>
      <c r="J7" s="173"/>
    </row>
    <row r="8" spans="1:10" ht="39.950000000000003" customHeight="1" thickBot="1" x14ac:dyDescent="0.25">
      <c r="A8" s="50"/>
      <c r="B8" s="158"/>
      <c r="C8" s="178"/>
      <c r="D8" s="179"/>
      <c r="E8" s="161" t="s">
        <v>672</v>
      </c>
      <c r="F8" s="161"/>
      <c r="G8" s="161"/>
      <c r="H8" s="161"/>
      <c r="I8" s="161"/>
      <c r="J8" s="173"/>
    </row>
    <row r="9" spans="1:10" ht="39.950000000000003" customHeight="1" x14ac:dyDescent="0.2">
      <c r="A9" s="50"/>
      <c r="B9" s="158"/>
      <c r="C9" s="174" t="s">
        <v>144</v>
      </c>
      <c r="D9" s="175"/>
      <c r="E9" s="161" t="s">
        <v>672</v>
      </c>
      <c r="F9" s="161"/>
      <c r="G9" s="161"/>
      <c r="H9" s="161"/>
      <c r="I9" s="161"/>
      <c r="J9" s="173"/>
    </row>
    <row r="10" spans="1:10" ht="39.950000000000003" customHeight="1" thickBot="1" x14ac:dyDescent="0.25">
      <c r="A10" s="50"/>
      <c r="B10" s="158"/>
      <c r="C10" s="178"/>
      <c r="D10" s="179"/>
      <c r="E10" s="161" t="s">
        <v>672</v>
      </c>
      <c r="F10" s="161"/>
      <c r="G10" s="161"/>
      <c r="H10" s="161"/>
      <c r="I10" s="161"/>
      <c r="J10" s="173"/>
    </row>
    <row r="11" spans="1:10" ht="107.1" customHeight="1" thickBot="1" x14ac:dyDescent="0.25">
      <c r="A11" s="50"/>
      <c r="B11" s="158"/>
      <c r="C11" s="296" t="s">
        <v>697</v>
      </c>
      <c r="D11" s="297"/>
      <c r="E11" s="161"/>
      <c r="F11" s="161"/>
      <c r="G11" s="161"/>
      <c r="H11" s="161"/>
      <c r="I11" s="161"/>
      <c r="J11" s="173"/>
    </row>
    <row r="12" spans="1:10" ht="39.950000000000003" customHeight="1" x14ac:dyDescent="0.2">
      <c r="A12" s="50"/>
      <c r="B12" s="156" t="s">
        <v>382</v>
      </c>
      <c r="C12" s="174" t="s">
        <v>483</v>
      </c>
      <c r="D12" s="175"/>
      <c r="E12" s="172" t="s">
        <v>665</v>
      </c>
      <c r="F12" s="161"/>
      <c r="G12" s="161"/>
      <c r="H12" s="161"/>
      <c r="I12" s="161"/>
      <c r="J12" s="173"/>
    </row>
    <row r="13" spans="1:10" ht="39.950000000000003" customHeight="1" x14ac:dyDescent="0.2">
      <c r="A13" s="50"/>
      <c r="B13" s="157"/>
      <c r="C13" s="180"/>
      <c r="D13" s="177"/>
      <c r="E13" s="172" t="s">
        <v>665</v>
      </c>
      <c r="F13" s="196"/>
      <c r="G13" s="196"/>
      <c r="H13" s="196"/>
      <c r="I13" s="196"/>
      <c r="J13" s="197"/>
    </row>
    <row r="14" spans="1:10" ht="39.950000000000003" customHeight="1" x14ac:dyDescent="0.2">
      <c r="A14" s="50"/>
      <c r="B14" s="157"/>
      <c r="C14" s="180"/>
      <c r="D14" s="177"/>
      <c r="E14" s="172" t="s">
        <v>665</v>
      </c>
      <c r="F14" s="196"/>
      <c r="G14" s="196"/>
      <c r="H14" s="196"/>
      <c r="I14" s="196"/>
      <c r="J14" s="197"/>
    </row>
    <row r="15" spans="1:10" ht="39.950000000000003" customHeight="1" x14ac:dyDescent="0.2">
      <c r="A15" s="50"/>
      <c r="B15" s="157"/>
      <c r="C15" s="180"/>
      <c r="D15" s="177"/>
      <c r="E15" s="172" t="s">
        <v>665</v>
      </c>
      <c r="F15" s="196"/>
      <c r="G15" s="196"/>
      <c r="H15" s="196"/>
      <c r="I15" s="196"/>
      <c r="J15" s="197"/>
    </row>
    <row r="16" spans="1:10" ht="39.950000000000003" customHeight="1" thickBot="1" x14ac:dyDescent="0.25">
      <c r="A16" s="50"/>
      <c r="B16" s="157"/>
      <c r="C16" s="178"/>
      <c r="D16" s="179"/>
      <c r="E16" s="172"/>
      <c r="F16" s="196"/>
      <c r="G16" s="196"/>
      <c r="H16" s="196"/>
      <c r="I16" s="196"/>
      <c r="J16" s="197"/>
    </row>
    <row r="17" spans="1:10" ht="78.95" customHeight="1" thickBot="1" x14ac:dyDescent="0.25">
      <c r="A17" s="50"/>
      <c r="B17" s="112" t="s">
        <v>383</v>
      </c>
      <c r="C17" s="181" t="s">
        <v>723</v>
      </c>
      <c r="D17" s="182"/>
      <c r="E17" s="161" t="s">
        <v>665</v>
      </c>
      <c r="F17" s="161"/>
      <c r="G17" s="161"/>
      <c r="H17" s="161"/>
      <c r="I17" s="161"/>
      <c r="J17" s="173"/>
    </row>
    <row r="18" spans="1:10" ht="78.95" customHeight="1" x14ac:dyDescent="0.2">
      <c r="A18" s="50"/>
      <c r="B18" s="156" t="s">
        <v>698</v>
      </c>
      <c r="C18" s="174" t="s">
        <v>699</v>
      </c>
      <c r="D18" s="175"/>
      <c r="E18" s="161" t="s">
        <v>665</v>
      </c>
      <c r="F18" s="161"/>
      <c r="G18" s="161"/>
      <c r="H18" s="161"/>
      <c r="I18" s="161"/>
      <c r="J18" s="173"/>
    </row>
    <row r="19" spans="1:10" ht="78.95" customHeight="1" thickBot="1" x14ac:dyDescent="0.25">
      <c r="A19" s="50"/>
      <c r="B19" s="293"/>
      <c r="C19" s="178"/>
      <c r="D19" s="179"/>
      <c r="E19" s="161" t="s">
        <v>665</v>
      </c>
      <c r="F19" s="161"/>
      <c r="G19" s="161"/>
      <c r="H19" s="161"/>
      <c r="I19" s="161"/>
      <c r="J19" s="173"/>
    </row>
    <row r="20" spans="1:10" ht="39.950000000000003" customHeight="1" thickBot="1" x14ac:dyDescent="0.25">
      <c r="A20" s="44"/>
      <c r="B20" s="42"/>
      <c r="C20" s="42"/>
      <c r="D20" s="50"/>
      <c r="E20" s="50"/>
      <c r="F20" s="50"/>
      <c r="G20" s="50"/>
      <c r="H20" s="50"/>
      <c r="I20" s="50"/>
      <c r="J20" s="50"/>
    </row>
    <row r="21" spans="1:10" ht="39.950000000000003" customHeight="1" thickBot="1" x14ac:dyDescent="0.25">
      <c r="A21" s="50"/>
      <c r="B21" s="50"/>
      <c r="C21" s="302" t="s">
        <v>5</v>
      </c>
      <c r="D21" s="303"/>
      <c r="E21" s="146" t="s">
        <v>127</v>
      </c>
      <c r="F21" s="146"/>
      <c r="G21" s="146"/>
      <c r="H21" s="146"/>
      <c r="I21" s="146"/>
      <c r="J21" s="146"/>
    </row>
    <row r="22" spans="1:10" ht="39.950000000000003" customHeight="1" x14ac:dyDescent="0.2">
      <c r="A22" s="50"/>
      <c r="B22" s="156" t="s">
        <v>381</v>
      </c>
      <c r="C22" s="176" t="s">
        <v>629</v>
      </c>
      <c r="D22" s="177"/>
      <c r="E22" s="170" t="s">
        <v>665</v>
      </c>
      <c r="F22" s="170"/>
      <c r="G22" s="170"/>
      <c r="H22" s="170"/>
      <c r="I22" s="170"/>
      <c r="J22" s="171"/>
    </row>
    <row r="23" spans="1:10" ht="39.950000000000003" customHeight="1" x14ac:dyDescent="0.2">
      <c r="A23" s="50"/>
      <c r="B23" s="157"/>
      <c r="C23" s="176"/>
      <c r="D23" s="177"/>
      <c r="E23" s="161" t="s">
        <v>665</v>
      </c>
      <c r="F23" s="244"/>
      <c r="G23" s="244"/>
      <c r="H23" s="244"/>
      <c r="I23" s="244"/>
      <c r="J23" s="245"/>
    </row>
    <row r="24" spans="1:10" ht="39.950000000000003" customHeight="1" thickBot="1" x14ac:dyDescent="0.25">
      <c r="A24" s="50"/>
      <c r="B24" s="157"/>
      <c r="C24" s="178"/>
      <c r="D24" s="179"/>
      <c r="E24" s="161" t="s">
        <v>665</v>
      </c>
      <c r="F24" s="161"/>
      <c r="G24" s="161"/>
      <c r="H24" s="161"/>
      <c r="I24" s="161"/>
      <c r="J24" s="173"/>
    </row>
    <row r="25" spans="1:10" ht="39.950000000000003" customHeight="1" x14ac:dyDescent="0.2">
      <c r="A25" s="50"/>
      <c r="B25" s="158"/>
      <c r="C25" s="174" t="s">
        <v>707</v>
      </c>
      <c r="D25" s="175"/>
      <c r="E25" s="161" t="s">
        <v>672</v>
      </c>
      <c r="F25" s="161"/>
      <c r="G25" s="161"/>
      <c r="H25" s="161"/>
      <c r="I25" s="161"/>
      <c r="J25" s="173"/>
    </row>
    <row r="26" spans="1:10" ht="39.950000000000003" customHeight="1" thickBot="1" x14ac:dyDescent="0.25">
      <c r="A26" s="50"/>
      <c r="B26" s="158"/>
      <c r="C26" s="178"/>
      <c r="D26" s="179"/>
      <c r="E26" s="161" t="s">
        <v>672</v>
      </c>
      <c r="F26" s="161"/>
      <c r="G26" s="161"/>
      <c r="H26" s="161"/>
      <c r="I26" s="161"/>
      <c r="J26" s="173"/>
    </row>
    <row r="27" spans="1:10" ht="39.950000000000003" customHeight="1" x14ac:dyDescent="0.2">
      <c r="A27" s="50"/>
      <c r="B27" s="158"/>
      <c r="C27" s="174" t="s">
        <v>144</v>
      </c>
      <c r="D27" s="175"/>
      <c r="E27" s="161" t="s">
        <v>672</v>
      </c>
      <c r="F27" s="161"/>
      <c r="G27" s="161"/>
      <c r="H27" s="161"/>
      <c r="I27" s="161"/>
      <c r="J27" s="173"/>
    </row>
    <row r="28" spans="1:10" ht="39.950000000000003" customHeight="1" thickBot="1" x14ac:dyDescent="0.25">
      <c r="A28" s="50"/>
      <c r="B28" s="158"/>
      <c r="C28" s="178"/>
      <c r="D28" s="179"/>
      <c r="E28" s="161" t="s">
        <v>672</v>
      </c>
      <c r="F28" s="161"/>
      <c r="G28" s="161"/>
      <c r="H28" s="161"/>
      <c r="I28" s="161"/>
      <c r="J28" s="173"/>
    </row>
    <row r="29" spans="1:10" ht="107.1" customHeight="1" thickBot="1" x14ac:dyDescent="0.25">
      <c r="A29" s="50"/>
      <c r="B29" s="158"/>
      <c r="C29" s="296" t="s">
        <v>697</v>
      </c>
      <c r="D29" s="297"/>
      <c r="E29" s="161"/>
      <c r="F29" s="161"/>
      <c r="G29" s="161"/>
      <c r="H29" s="161"/>
      <c r="I29" s="161"/>
      <c r="J29" s="173"/>
    </row>
    <row r="30" spans="1:10" ht="39.950000000000003" customHeight="1" x14ac:dyDescent="0.2">
      <c r="A30" s="50"/>
      <c r="B30" s="156" t="s">
        <v>382</v>
      </c>
      <c r="C30" s="174" t="s">
        <v>483</v>
      </c>
      <c r="D30" s="175"/>
      <c r="E30" s="172" t="s">
        <v>665</v>
      </c>
      <c r="F30" s="161"/>
      <c r="G30" s="161"/>
      <c r="H30" s="161"/>
      <c r="I30" s="161"/>
      <c r="J30" s="173"/>
    </row>
    <row r="31" spans="1:10" ht="39.950000000000003" customHeight="1" x14ac:dyDescent="0.2">
      <c r="A31" s="50"/>
      <c r="B31" s="157"/>
      <c r="C31" s="180"/>
      <c r="D31" s="177"/>
      <c r="E31" s="172" t="s">
        <v>665</v>
      </c>
      <c r="F31" s="196"/>
      <c r="G31" s="196"/>
      <c r="H31" s="196"/>
      <c r="I31" s="196"/>
      <c r="J31" s="197"/>
    </row>
    <row r="32" spans="1:10" ht="39.950000000000003" customHeight="1" x14ac:dyDescent="0.2">
      <c r="A32" s="50"/>
      <c r="B32" s="157"/>
      <c r="C32" s="180"/>
      <c r="D32" s="177"/>
      <c r="E32" s="172" t="s">
        <v>665</v>
      </c>
      <c r="F32" s="196"/>
      <c r="G32" s="196"/>
      <c r="H32" s="196"/>
      <c r="I32" s="196"/>
      <c r="J32" s="197"/>
    </row>
    <row r="33" spans="1:10" ht="39.950000000000003" customHeight="1" x14ac:dyDescent="0.2">
      <c r="A33" s="50"/>
      <c r="B33" s="157"/>
      <c r="C33" s="180"/>
      <c r="D33" s="177"/>
      <c r="E33" s="172" t="s">
        <v>665</v>
      </c>
      <c r="F33" s="196"/>
      <c r="G33" s="196"/>
      <c r="H33" s="196"/>
      <c r="I33" s="196"/>
      <c r="J33" s="197"/>
    </row>
    <row r="34" spans="1:10" ht="39.950000000000003" customHeight="1" thickBot="1" x14ac:dyDescent="0.25">
      <c r="A34" s="50"/>
      <c r="B34" s="157"/>
      <c r="C34" s="178"/>
      <c r="D34" s="179"/>
      <c r="E34" s="172"/>
      <c r="F34" s="161"/>
      <c r="G34" s="161"/>
      <c r="H34" s="161"/>
      <c r="I34" s="161"/>
      <c r="J34" s="173"/>
    </row>
    <row r="35" spans="1:10" ht="39.950000000000003" customHeight="1" x14ac:dyDescent="0.2">
      <c r="A35" s="50"/>
      <c r="B35" s="156" t="s">
        <v>383</v>
      </c>
      <c r="C35" s="159" t="s">
        <v>726</v>
      </c>
      <c r="D35" s="354"/>
      <c r="E35" s="161" t="s">
        <v>665</v>
      </c>
      <c r="F35" s="161"/>
      <c r="G35" s="161"/>
      <c r="H35" s="161"/>
      <c r="I35" s="161"/>
      <c r="J35" s="173"/>
    </row>
    <row r="36" spans="1:10" ht="39.950000000000003" customHeight="1" thickBot="1" x14ac:dyDescent="0.25">
      <c r="A36" s="50"/>
      <c r="B36" s="293"/>
      <c r="C36" s="355"/>
      <c r="D36" s="356"/>
      <c r="E36" s="161" t="s">
        <v>665</v>
      </c>
      <c r="F36" s="161"/>
      <c r="G36" s="161"/>
      <c r="H36" s="161"/>
      <c r="I36" s="161"/>
      <c r="J36" s="173"/>
    </row>
    <row r="37" spans="1:10" ht="39.950000000000003" customHeight="1" x14ac:dyDescent="0.2">
      <c r="A37" s="50"/>
      <c r="B37" s="156" t="s">
        <v>384</v>
      </c>
      <c r="C37" s="174" t="s">
        <v>393</v>
      </c>
      <c r="D37" s="175"/>
      <c r="E37" s="161" t="s">
        <v>665</v>
      </c>
      <c r="F37" s="161"/>
      <c r="G37" s="161"/>
      <c r="H37" s="161"/>
      <c r="I37" s="161"/>
      <c r="J37" s="173"/>
    </row>
    <row r="38" spans="1:10" ht="39.950000000000003" customHeight="1" thickBot="1" x14ac:dyDescent="0.25">
      <c r="A38" s="50"/>
      <c r="B38" s="293"/>
      <c r="C38" s="178"/>
      <c r="D38" s="179"/>
      <c r="E38" s="161" t="s">
        <v>665</v>
      </c>
      <c r="F38" s="161"/>
      <c r="G38" s="161"/>
      <c r="H38" s="161"/>
      <c r="I38" s="161"/>
      <c r="J38" s="173"/>
    </row>
    <row r="39" spans="1:10" ht="39.950000000000003" customHeight="1" thickBot="1" x14ac:dyDescent="0.25"/>
    <row r="40" spans="1:10" ht="39.950000000000003" customHeight="1" thickBot="1" x14ac:dyDescent="0.25">
      <c r="A40" s="50"/>
      <c r="B40" s="50"/>
      <c r="C40" s="300" t="s">
        <v>5</v>
      </c>
      <c r="D40" s="301"/>
      <c r="E40" s="146" t="s">
        <v>127</v>
      </c>
      <c r="F40" s="146"/>
      <c r="G40" s="146"/>
      <c r="H40" s="146"/>
      <c r="I40" s="146"/>
      <c r="J40" s="146"/>
    </row>
    <row r="41" spans="1:10" ht="39.950000000000003" customHeight="1" x14ac:dyDescent="0.2">
      <c r="A41" s="50"/>
      <c r="B41" s="156" t="s">
        <v>381</v>
      </c>
      <c r="C41" s="174" t="s">
        <v>630</v>
      </c>
      <c r="D41" s="175"/>
      <c r="E41" s="170" t="s">
        <v>665</v>
      </c>
      <c r="F41" s="170"/>
      <c r="G41" s="170"/>
      <c r="H41" s="170"/>
      <c r="I41" s="170"/>
      <c r="J41" s="171"/>
    </row>
    <row r="42" spans="1:10" ht="39.950000000000003" customHeight="1" x14ac:dyDescent="0.2">
      <c r="A42" s="50"/>
      <c r="B42" s="157"/>
      <c r="C42" s="176"/>
      <c r="D42" s="177"/>
      <c r="E42" s="161" t="s">
        <v>665</v>
      </c>
      <c r="F42" s="244"/>
      <c r="G42" s="244"/>
      <c r="H42" s="244"/>
      <c r="I42" s="244"/>
      <c r="J42" s="245"/>
    </row>
    <row r="43" spans="1:10" ht="39.950000000000003" customHeight="1" thickBot="1" x14ac:dyDescent="0.25">
      <c r="A43" s="50"/>
      <c r="B43" s="157"/>
      <c r="C43" s="178"/>
      <c r="D43" s="179"/>
      <c r="E43" s="161" t="s">
        <v>665</v>
      </c>
      <c r="F43" s="161"/>
      <c r="G43" s="161"/>
      <c r="H43" s="161"/>
      <c r="I43" s="161"/>
      <c r="J43" s="173"/>
    </row>
    <row r="44" spans="1:10" ht="39.950000000000003" customHeight="1" x14ac:dyDescent="0.2">
      <c r="A44" s="50"/>
      <c r="B44" s="158"/>
      <c r="C44" s="174" t="s">
        <v>708</v>
      </c>
      <c r="D44" s="175"/>
      <c r="E44" s="161" t="s">
        <v>672</v>
      </c>
      <c r="F44" s="161"/>
      <c r="G44" s="161"/>
      <c r="H44" s="161"/>
      <c r="I44" s="161"/>
      <c r="J44" s="173"/>
    </row>
    <row r="45" spans="1:10" ht="39.950000000000003" customHeight="1" thickBot="1" x14ac:dyDescent="0.25">
      <c r="A45" s="50"/>
      <c r="B45" s="158"/>
      <c r="C45" s="178"/>
      <c r="D45" s="179"/>
      <c r="E45" s="161" t="s">
        <v>672</v>
      </c>
      <c r="F45" s="161"/>
      <c r="G45" s="161"/>
      <c r="H45" s="161"/>
      <c r="I45" s="161"/>
      <c r="J45" s="173"/>
    </row>
    <row r="46" spans="1:10" ht="39.950000000000003" customHeight="1" x14ac:dyDescent="0.2">
      <c r="A46" s="50"/>
      <c r="B46" s="158"/>
      <c r="C46" s="174" t="s">
        <v>144</v>
      </c>
      <c r="D46" s="175"/>
      <c r="E46" s="161" t="s">
        <v>672</v>
      </c>
      <c r="F46" s="161"/>
      <c r="G46" s="161"/>
      <c r="H46" s="161"/>
      <c r="I46" s="161"/>
      <c r="J46" s="173"/>
    </row>
    <row r="47" spans="1:10" ht="39.950000000000003" customHeight="1" thickBot="1" x14ac:dyDescent="0.25">
      <c r="A47" s="50"/>
      <c r="B47" s="158"/>
      <c r="C47" s="178"/>
      <c r="D47" s="179"/>
      <c r="E47" s="161" t="s">
        <v>672</v>
      </c>
      <c r="F47" s="161"/>
      <c r="G47" s="161"/>
      <c r="H47" s="161"/>
      <c r="I47" s="161"/>
      <c r="J47" s="173"/>
    </row>
    <row r="48" spans="1:10" ht="107.1" customHeight="1" thickBot="1" x14ac:dyDescent="0.25">
      <c r="A48" s="50"/>
      <c r="B48" s="158"/>
      <c r="C48" s="296" t="s">
        <v>697</v>
      </c>
      <c r="D48" s="297"/>
      <c r="E48" s="161"/>
      <c r="F48" s="161"/>
      <c r="G48" s="161"/>
      <c r="H48" s="161"/>
      <c r="I48" s="161"/>
      <c r="J48" s="173"/>
    </row>
    <row r="49" spans="1:10" ht="39.950000000000003" customHeight="1" x14ac:dyDescent="0.2">
      <c r="A49" s="50"/>
      <c r="B49" s="156" t="s">
        <v>382</v>
      </c>
      <c r="C49" s="174" t="s">
        <v>483</v>
      </c>
      <c r="D49" s="175"/>
      <c r="E49" s="172" t="s">
        <v>665</v>
      </c>
      <c r="F49" s="161"/>
      <c r="G49" s="161"/>
      <c r="H49" s="161"/>
      <c r="I49" s="161"/>
      <c r="J49" s="173"/>
    </row>
    <row r="50" spans="1:10" ht="39.950000000000003" customHeight="1" x14ac:dyDescent="0.2">
      <c r="A50" s="50"/>
      <c r="B50" s="157"/>
      <c r="C50" s="180"/>
      <c r="D50" s="177"/>
      <c r="E50" s="172" t="s">
        <v>665</v>
      </c>
      <c r="F50" s="196"/>
      <c r="G50" s="196"/>
      <c r="H50" s="196"/>
      <c r="I50" s="196"/>
      <c r="J50" s="197"/>
    </row>
    <row r="51" spans="1:10" ht="39.950000000000003" customHeight="1" x14ac:dyDescent="0.2">
      <c r="A51" s="50"/>
      <c r="B51" s="157"/>
      <c r="C51" s="180"/>
      <c r="D51" s="177"/>
      <c r="E51" s="172" t="s">
        <v>665</v>
      </c>
      <c r="F51" s="196"/>
      <c r="G51" s="196"/>
      <c r="H51" s="196"/>
      <c r="I51" s="196"/>
      <c r="J51" s="197"/>
    </row>
    <row r="52" spans="1:10" ht="39.950000000000003" customHeight="1" x14ac:dyDescent="0.2">
      <c r="A52" s="50"/>
      <c r="B52" s="157"/>
      <c r="C52" s="180"/>
      <c r="D52" s="177"/>
      <c r="E52" s="172" t="s">
        <v>665</v>
      </c>
      <c r="F52" s="196"/>
      <c r="G52" s="196"/>
      <c r="H52" s="196"/>
      <c r="I52" s="196"/>
      <c r="J52" s="197"/>
    </row>
    <row r="53" spans="1:10" ht="39.950000000000003" customHeight="1" thickBot="1" x14ac:dyDescent="0.25">
      <c r="A53" s="50"/>
      <c r="B53" s="157"/>
      <c r="C53" s="178"/>
      <c r="D53" s="179"/>
      <c r="E53" s="172"/>
      <c r="F53" s="196"/>
      <c r="G53" s="196"/>
      <c r="H53" s="196"/>
      <c r="I53" s="196"/>
      <c r="J53" s="197"/>
    </row>
    <row r="54" spans="1:10" ht="62.25" customHeight="1" thickBot="1" x14ac:dyDescent="0.25">
      <c r="A54" s="50"/>
      <c r="B54" s="112" t="s">
        <v>383</v>
      </c>
      <c r="C54" s="181" t="s">
        <v>726</v>
      </c>
      <c r="D54" s="182"/>
      <c r="E54" s="161" t="s">
        <v>665</v>
      </c>
      <c r="F54" s="161"/>
      <c r="G54" s="161"/>
      <c r="H54" s="161"/>
      <c r="I54" s="161"/>
      <c r="J54" s="173"/>
    </row>
    <row r="55" spans="1:10" ht="39.950000000000003" customHeight="1" x14ac:dyDescent="0.2">
      <c r="A55" s="50"/>
      <c r="B55" s="156" t="s">
        <v>384</v>
      </c>
      <c r="C55" s="174" t="s">
        <v>393</v>
      </c>
      <c r="D55" s="175"/>
      <c r="E55" s="161" t="s">
        <v>665</v>
      </c>
      <c r="F55" s="161"/>
      <c r="G55" s="161"/>
      <c r="H55" s="161"/>
      <c r="I55" s="161"/>
      <c r="J55" s="173"/>
    </row>
    <row r="56" spans="1:10" ht="39.950000000000003" customHeight="1" thickBot="1" x14ac:dyDescent="0.25">
      <c r="A56" s="50"/>
      <c r="B56" s="293"/>
      <c r="C56" s="178"/>
      <c r="D56" s="179"/>
      <c r="E56" s="161" t="s">
        <v>665</v>
      </c>
      <c r="F56" s="161"/>
      <c r="G56" s="161"/>
      <c r="H56" s="161"/>
      <c r="I56" s="161"/>
      <c r="J56" s="173"/>
    </row>
    <row r="57" spans="1:10" ht="39.950000000000003" customHeight="1" thickBot="1" x14ac:dyDescent="0.25">
      <c r="A57" s="44"/>
      <c r="B57" s="42"/>
      <c r="C57" s="42"/>
      <c r="D57" s="50"/>
      <c r="E57" s="50"/>
      <c r="F57" s="50"/>
      <c r="G57" s="50"/>
      <c r="H57" s="50"/>
      <c r="I57" s="50"/>
      <c r="J57" s="50"/>
    </row>
    <row r="58" spans="1:10" ht="39.950000000000003" customHeight="1" thickBot="1" x14ac:dyDescent="0.25">
      <c r="A58" s="50"/>
      <c r="B58" s="50"/>
      <c r="C58" s="302" t="s">
        <v>5</v>
      </c>
      <c r="D58" s="303"/>
      <c r="E58" s="146" t="s">
        <v>127</v>
      </c>
      <c r="F58" s="146"/>
      <c r="G58" s="146"/>
      <c r="H58" s="146"/>
      <c r="I58" s="146"/>
      <c r="J58" s="146"/>
    </row>
    <row r="59" spans="1:10" ht="39.950000000000003" customHeight="1" x14ac:dyDescent="0.2">
      <c r="A59" s="50"/>
      <c r="B59" s="156" t="s">
        <v>381</v>
      </c>
      <c r="C59" s="176" t="s">
        <v>631</v>
      </c>
      <c r="D59" s="177"/>
      <c r="E59" s="170" t="s">
        <v>665</v>
      </c>
      <c r="F59" s="170"/>
      <c r="G59" s="170"/>
      <c r="H59" s="170"/>
      <c r="I59" s="170"/>
      <c r="J59" s="171"/>
    </row>
    <row r="60" spans="1:10" ht="39.950000000000003" customHeight="1" x14ac:dyDescent="0.2">
      <c r="A60" s="50"/>
      <c r="B60" s="157"/>
      <c r="C60" s="176"/>
      <c r="D60" s="177"/>
      <c r="E60" s="161" t="s">
        <v>665</v>
      </c>
      <c r="F60" s="244"/>
      <c r="G60" s="244"/>
      <c r="H60" s="244"/>
      <c r="I60" s="244"/>
      <c r="J60" s="245"/>
    </row>
    <row r="61" spans="1:10" ht="39.950000000000003" customHeight="1" thickBot="1" x14ac:dyDescent="0.25">
      <c r="A61" s="50"/>
      <c r="B61" s="157"/>
      <c r="C61" s="178"/>
      <c r="D61" s="179"/>
      <c r="E61" s="161" t="s">
        <v>665</v>
      </c>
      <c r="F61" s="161"/>
      <c r="G61" s="161"/>
      <c r="H61" s="161"/>
      <c r="I61" s="161"/>
      <c r="J61" s="173"/>
    </row>
    <row r="62" spans="1:10" ht="39.950000000000003" customHeight="1" x14ac:dyDescent="0.2">
      <c r="A62" s="50"/>
      <c r="B62" s="158"/>
      <c r="C62" s="174" t="s">
        <v>707</v>
      </c>
      <c r="D62" s="175"/>
      <c r="E62" s="161" t="s">
        <v>672</v>
      </c>
      <c r="F62" s="161"/>
      <c r="G62" s="161"/>
      <c r="H62" s="161"/>
      <c r="I62" s="161"/>
      <c r="J62" s="173"/>
    </row>
    <row r="63" spans="1:10" ht="39.950000000000003" customHeight="1" thickBot="1" x14ac:dyDescent="0.25">
      <c r="A63" s="50"/>
      <c r="B63" s="158"/>
      <c r="C63" s="178"/>
      <c r="D63" s="179"/>
      <c r="E63" s="161" t="s">
        <v>672</v>
      </c>
      <c r="F63" s="161"/>
      <c r="G63" s="161"/>
      <c r="H63" s="161"/>
      <c r="I63" s="161"/>
      <c r="J63" s="173"/>
    </row>
    <row r="64" spans="1:10" ht="39.950000000000003" customHeight="1" x14ac:dyDescent="0.2">
      <c r="A64" s="50"/>
      <c r="B64" s="158"/>
      <c r="C64" s="174" t="s">
        <v>144</v>
      </c>
      <c r="D64" s="175"/>
      <c r="E64" s="161" t="s">
        <v>672</v>
      </c>
      <c r="F64" s="161"/>
      <c r="G64" s="161"/>
      <c r="H64" s="161"/>
      <c r="I64" s="161"/>
      <c r="J64" s="173"/>
    </row>
    <row r="65" spans="1:10" ht="39.950000000000003" customHeight="1" thickBot="1" x14ac:dyDescent="0.25">
      <c r="A65" s="50"/>
      <c r="B65" s="158"/>
      <c r="C65" s="178"/>
      <c r="D65" s="179"/>
      <c r="E65" s="161" t="s">
        <v>672</v>
      </c>
      <c r="F65" s="161"/>
      <c r="G65" s="161"/>
      <c r="H65" s="161"/>
      <c r="I65" s="161"/>
      <c r="J65" s="173"/>
    </row>
    <row r="66" spans="1:10" ht="107.1" customHeight="1" thickBot="1" x14ac:dyDescent="0.25">
      <c r="A66" s="50"/>
      <c r="B66" s="158"/>
      <c r="C66" s="296" t="s">
        <v>697</v>
      </c>
      <c r="D66" s="297"/>
      <c r="E66" s="161"/>
      <c r="F66" s="161"/>
      <c r="G66" s="161"/>
      <c r="H66" s="161"/>
      <c r="I66" s="161"/>
      <c r="J66" s="173"/>
    </row>
    <row r="67" spans="1:10" ht="39.950000000000003" customHeight="1" x14ac:dyDescent="0.2">
      <c r="A67" s="50"/>
      <c r="B67" s="156" t="s">
        <v>382</v>
      </c>
      <c r="C67" s="174" t="s">
        <v>483</v>
      </c>
      <c r="D67" s="175"/>
      <c r="E67" s="172" t="s">
        <v>665</v>
      </c>
      <c r="F67" s="161"/>
      <c r="G67" s="161"/>
      <c r="H67" s="161"/>
      <c r="I67" s="161"/>
      <c r="J67" s="173"/>
    </row>
    <row r="68" spans="1:10" ht="39.950000000000003" customHeight="1" x14ac:dyDescent="0.2">
      <c r="A68" s="50"/>
      <c r="B68" s="157"/>
      <c r="C68" s="180"/>
      <c r="D68" s="177"/>
      <c r="E68" s="172" t="s">
        <v>665</v>
      </c>
      <c r="F68" s="196"/>
      <c r="G68" s="196"/>
      <c r="H68" s="196"/>
      <c r="I68" s="196"/>
      <c r="J68" s="197"/>
    </row>
    <row r="69" spans="1:10" ht="39.950000000000003" customHeight="1" x14ac:dyDescent="0.2">
      <c r="A69" s="50"/>
      <c r="B69" s="157"/>
      <c r="C69" s="180"/>
      <c r="D69" s="177"/>
      <c r="E69" s="172" t="s">
        <v>665</v>
      </c>
      <c r="F69" s="196"/>
      <c r="G69" s="196"/>
      <c r="H69" s="196"/>
      <c r="I69" s="196"/>
      <c r="J69" s="197"/>
    </row>
    <row r="70" spans="1:10" ht="39.950000000000003" customHeight="1" x14ac:dyDescent="0.2">
      <c r="A70" s="50"/>
      <c r="B70" s="157"/>
      <c r="C70" s="180"/>
      <c r="D70" s="177"/>
      <c r="E70" s="172" t="s">
        <v>665</v>
      </c>
      <c r="F70" s="196"/>
      <c r="G70" s="196"/>
      <c r="H70" s="196"/>
      <c r="I70" s="196"/>
      <c r="J70" s="197"/>
    </row>
    <row r="71" spans="1:10" ht="39.950000000000003" customHeight="1" thickBot="1" x14ac:dyDescent="0.25">
      <c r="A71" s="50"/>
      <c r="B71" s="157"/>
      <c r="C71" s="178"/>
      <c r="D71" s="179"/>
      <c r="E71" s="172"/>
      <c r="F71" s="161"/>
      <c r="G71" s="161"/>
      <c r="H71" s="161"/>
      <c r="I71" s="161"/>
      <c r="J71" s="173"/>
    </row>
    <row r="72" spans="1:10" ht="39.950000000000003" customHeight="1" x14ac:dyDescent="0.2">
      <c r="A72" s="50"/>
      <c r="B72" s="156" t="s">
        <v>383</v>
      </c>
      <c r="C72" s="159" t="s">
        <v>726</v>
      </c>
      <c r="D72" s="354"/>
      <c r="E72" s="161" t="s">
        <v>665</v>
      </c>
      <c r="F72" s="161"/>
      <c r="G72" s="161"/>
      <c r="H72" s="161"/>
      <c r="I72" s="161"/>
      <c r="J72" s="173"/>
    </row>
    <row r="73" spans="1:10" ht="39.950000000000003" customHeight="1" thickBot="1" x14ac:dyDescent="0.25">
      <c r="A73" s="50"/>
      <c r="B73" s="293"/>
      <c r="C73" s="355"/>
      <c r="D73" s="356"/>
      <c r="E73" s="161" t="s">
        <v>665</v>
      </c>
      <c r="F73" s="161"/>
      <c r="G73" s="161"/>
      <c r="H73" s="161"/>
      <c r="I73" s="161"/>
      <c r="J73" s="173"/>
    </row>
    <row r="74" spans="1:10" ht="39.950000000000003" customHeight="1" x14ac:dyDescent="0.2">
      <c r="A74" s="50"/>
      <c r="B74" s="156" t="s">
        <v>384</v>
      </c>
      <c r="C74" s="174" t="s">
        <v>393</v>
      </c>
      <c r="D74" s="175"/>
      <c r="E74" s="161" t="s">
        <v>665</v>
      </c>
      <c r="F74" s="161"/>
      <c r="G74" s="161"/>
      <c r="H74" s="161"/>
      <c r="I74" s="161"/>
      <c r="J74" s="173"/>
    </row>
    <row r="75" spans="1:10" ht="39.950000000000003" customHeight="1" thickBot="1" x14ac:dyDescent="0.25">
      <c r="A75" s="50"/>
      <c r="B75" s="293"/>
      <c r="C75" s="178"/>
      <c r="D75" s="179"/>
      <c r="E75" s="161" t="s">
        <v>665</v>
      </c>
      <c r="F75" s="161"/>
      <c r="G75" s="161"/>
      <c r="H75" s="161"/>
      <c r="I75" s="161"/>
      <c r="J75" s="173"/>
    </row>
    <row r="76" spans="1:10" ht="39.950000000000003" customHeight="1" x14ac:dyDescent="0.2"/>
  </sheetData>
  <sheetProtection algorithmName="SHA-512" hashValue="/d/eYkhJN8G4bMM9/ilR/wdpJDzBX/PEFSQCHa6cNdX8KJPxEnPf/bkNBZH29ggJULDksqTgWM+KYRawymyg7Q==" saltValue="u1r1Pqe6etpR+aZCT4CyyQ==" spinCount="100000" sheet="1" objects="1" scenarios="1" formatColumns="0" formatRows="0" selectLockedCells="1"/>
  <mergeCells count="116">
    <mergeCell ref="C3:D3"/>
    <mergeCell ref="E3:J3"/>
    <mergeCell ref="B4:B11"/>
    <mergeCell ref="C4:D6"/>
    <mergeCell ref="E4:J4"/>
    <mergeCell ref="E5:J5"/>
    <mergeCell ref="E6:J6"/>
    <mergeCell ref="C7:D8"/>
    <mergeCell ref="E7:J7"/>
    <mergeCell ref="E8:J8"/>
    <mergeCell ref="E15:J15"/>
    <mergeCell ref="E16:J16"/>
    <mergeCell ref="C17:D17"/>
    <mergeCell ref="E17:J17"/>
    <mergeCell ref="B18:B19"/>
    <mergeCell ref="C18:D19"/>
    <mergeCell ref="E18:J18"/>
    <mergeCell ref="E19:J19"/>
    <mergeCell ref="C9:D10"/>
    <mergeCell ref="E9:J9"/>
    <mergeCell ref="E10:J10"/>
    <mergeCell ref="C11:D11"/>
    <mergeCell ref="E11:J11"/>
    <mergeCell ref="B12:B16"/>
    <mergeCell ref="C12:D16"/>
    <mergeCell ref="E12:J12"/>
    <mergeCell ref="E13:J13"/>
    <mergeCell ref="E14:J14"/>
    <mergeCell ref="C21:D21"/>
    <mergeCell ref="E21:J21"/>
    <mergeCell ref="B22:B29"/>
    <mergeCell ref="C22:D24"/>
    <mergeCell ref="E22:J22"/>
    <mergeCell ref="E23:J23"/>
    <mergeCell ref="E24:J24"/>
    <mergeCell ref="C25:D26"/>
    <mergeCell ref="E25:J25"/>
    <mergeCell ref="E26:J26"/>
    <mergeCell ref="C27:D28"/>
    <mergeCell ref="E27:J27"/>
    <mergeCell ref="E28:J28"/>
    <mergeCell ref="C29:D29"/>
    <mergeCell ref="E29:J29"/>
    <mergeCell ref="B30:B34"/>
    <mergeCell ref="C30:D34"/>
    <mergeCell ref="E30:J30"/>
    <mergeCell ref="E31:J31"/>
    <mergeCell ref="E32:J32"/>
    <mergeCell ref="C46:D47"/>
    <mergeCell ref="E46:J46"/>
    <mergeCell ref="B37:B38"/>
    <mergeCell ref="C37:D38"/>
    <mergeCell ref="E37:J37"/>
    <mergeCell ref="E38:J38"/>
    <mergeCell ref="C40:D40"/>
    <mergeCell ref="E40:J40"/>
    <mergeCell ref="E33:J33"/>
    <mergeCell ref="E34:J34"/>
    <mergeCell ref="B35:B36"/>
    <mergeCell ref="C35:D36"/>
    <mergeCell ref="E35:J35"/>
    <mergeCell ref="E36:J36"/>
    <mergeCell ref="C54:D54"/>
    <mergeCell ref="E54:J54"/>
    <mergeCell ref="B55:B56"/>
    <mergeCell ref="C55:D56"/>
    <mergeCell ref="E55:J55"/>
    <mergeCell ref="E56:J56"/>
    <mergeCell ref="E47:J47"/>
    <mergeCell ref="C48:D48"/>
    <mergeCell ref="E48:J48"/>
    <mergeCell ref="B49:B53"/>
    <mergeCell ref="C49:D53"/>
    <mergeCell ref="E49:J49"/>
    <mergeCell ref="E50:J50"/>
    <mergeCell ref="E51:J51"/>
    <mergeCell ref="E52:J52"/>
    <mergeCell ref="E53:J53"/>
    <mergeCell ref="B41:B48"/>
    <mergeCell ref="C41:D43"/>
    <mergeCell ref="E41:J41"/>
    <mergeCell ref="E42:J42"/>
    <mergeCell ref="E43:J43"/>
    <mergeCell ref="C44:D45"/>
    <mergeCell ref="E44:J44"/>
    <mergeCell ref="E45:J45"/>
    <mergeCell ref="C58:D58"/>
    <mergeCell ref="E58:J58"/>
    <mergeCell ref="B59:B66"/>
    <mergeCell ref="C59:D61"/>
    <mergeCell ref="E59:J59"/>
    <mergeCell ref="E60:J60"/>
    <mergeCell ref="E61:J61"/>
    <mergeCell ref="C62:D63"/>
    <mergeCell ref="E62:J62"/>
    <mergeCell ref="E63:J63"/>
    <mergeCell ref="C64:D65"/>
    <mergeCell ref="E64:J64"/>
    <mergeCell ref="E65:J65"/>
    <mergeCell ref="C66:D66"/>
    <mergeCell ref="E66:J66"/>
    <mergeCell ref="B67:B71"/>
    <mergeCell ref="C67:D71"/>
    <mergeCell ref="E67:J67"/>
    <mergeCell ref="E68:J68"/>
    <mergeCell ref="E69:J69"/>
    <mergeCell ref="B74:B75"/>
    <mergeCell ref="C74:D75"/>
    <mergeCell ref="E74:J74"/>
    <mergeCell ref="E75:J75"/>
    <mergeCell ref="E70:J70"/>
    <mergeCell ref="E71:J71"/>
    <mergeCell ref="B72:B73"/>
    <mergeCell ref="C72:D73"/>
    <mergeCell ref="E72:J72"/>
    <mergeCell ref="E73:J73"/>
  </mergeCells>
  <conditionalFormatting sqref="E4:J75">
    <cfRule type="containsText" dxfId="0" priority="1" operator="containsText" text="not selected">
      <formula>NOT(ISERROR(SEARCH("not selected",E4)))</formula>
    </cfRule>
  </conditionalFormatting>
  <dataValidations count="3">
    <dataValidation allowBlank="1" showInputMessage="1" showErrorMessage="1" promptTitle="Control measures" prompt="Enter any other important  control measures you judge to be relevant here." sqref="E16:J16 E53:J53"/>
    <dataValidation allowBlank="1" showInputMessage="1" showErrorMessage="1" promptTitle="Control measures" prompt="Enter any other important  control measures you judge to be relevant." sqref="E34:J34 E71:J71"/>
    <dataValidation allowBlank="1" showInputMessage="1" showErrorMessage="1" promptTitle="Main scenario type" prompt="Enter a short specific description of the major accident scenario for your establishment." sqref="E11:J11 E29:J29 E48:J48 E66:J66"/>
  </dataValidations>
  <hyperlinks>
    <hyperlink ref="I1" location="'Data Entry'!C138" display="Back to Data Entry Sheet"/>
  </hyperlink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5">
        <x14:dataValidation type="list" allowBlank="1" showInputMessage="1" showErrorMessage="1" promptTitle="Control measures" prompt="Select the next  most important control measure (if there is one) from the drop-down list.">
          <x14:formula1>
            <xm:f>LookUp!$AK$3:$AK$43</xm:f>
          </x14:formula1>
          <xm:sqref>E52:J52</xm:sqref>
        </x14:dataValidation>
        <x14:dataValidation type="list" allowBlank="1" showInputMessage="1" showErrorMessage="1" promptTitle="Control measures" prompt="Select the most important control measure from the drop-down list.">
          <x14:formula1>
            <xm:f>LookUp!$AK$3:$AK$43</xm:f>
          </x14:formula1>
          <xm:sqref>E49:J49</xm:sqref>
        </x14:dataValidation>
        <x14:dataValidation type="list" allowBlank="1" showInputMessage="1" showErrorMessage="1" promptTitle="Effects on human health" prompt="Select the most relevant description from the drop-down list.">
          <x14:formula1>
            <xm:f>LookUp!$AM$3:$AM$18</xm:f>
          </x14:formula1>
          <xm:sqref>E7:J8 E25:J26 E44:J45 E62:J63</xm:sqref>
        </x14:dataValidation>
        <x14:dataValidation type="list" allowBlank="1" showInputMessage="1" showErrorMessage="1" promptTitle="EEP" prompt="Select the most relevant information from the EEP, from the drop-down list.">
          <x14:formula1>
            <xm:f>LookUp!$AS$3:$AS$12</xm:f>
          </x14:formula1>
          <xm:sqref>E18:J19 E36:J38 E55:J56 E73:J75</xm:sqref>
        </x14:dataValidation>
        <x14:dataValidation type="list" allowBlank="1" showInputMessage="1" showErrorMessage="1" promptTitle="On-site response" prompt="Select the most relevant response descriptor from the drop-down list.">
          <x14:formula1>
            <xm:f>LookUp!$AQ$3:$AQ$5</xm:f>
          </x14:formula1>
          <xm:sqref>E35:J35 E17:J17 E72:J72 E54:J54</xm:sqref>
        </x14:dataValidation>
        <x14:dataValidation type="list" allowBlank="1" showInputMessage="1" showErrorMessage="1" promptTitle="Control measures" prompt="Select the next  most relevant control measure (if there is one) from the drop-down list.">
          <x14:formula1>
            <xm:f>LookUp!$AK$3:$AK$43</xm:f>
          </x14:formula1>
          <xm:sqref>E70:J70</xm:sqref>
        </x14:dataValidation>
        <x14:dataValidation type="list" allowBlank="1" showInputMessage="1" showErrorMessage="1" promptTitle="Control measures" prompt="Select the most relevant control measure from the drop-down list.">
          <x14:formula1>
            <xm:f>LookUp!$AK$3:$AK$43</xm:f>
          </x14:formula1>
          <xm:sqref>E67:J67</xm:sqref>
        </x14:dataValidation>
        <x14:dataValidation type="list" allowBlank="1" showInputMessage="1" showErrorMessage="1" promptTitle="Nature of major accident" prompt="Select the next most appropriate descriptor, if there is one, from the drop-down list.">
          <x14:formula1>
            <xm:f>LookUp!$AG$3:$AG$10</xm:f>
          </x14:formula1>
          <xm:sqref>E24:J24 E6:J6 E61:J61 E43:J43</xm:sqref>
        </x14:dataValidation>
        <x14:dataValidation type="list" allowBlank="1" showInputMessage="1" showErrorMessage="1" promptTitle="Nature of major accident" prompt="Select the most appropriate descriptor from the drop-down list.">
          <x14:formula1>
            <xm:f>LookUp!$AG$3:$AG$9</xm:f>
          </x14:formula1>
          <xm:sqref>E4:J5 E22:J23 E41:J42 E59:J60</xm:sqref>
        </x14:dataValidation>
        <x14:dataValidation type="list" allowBlank="1" showInputMessage="1" showErrorMessage="1">
          <x14:formula1>
            <xm:f>LookUp!$AS$3:$AS$12</xm:f>
          </x14:formula1>
          <xm:sqref>E20:I20 E57:I57</xm:sqref>
        </x14:dataValidation>
        <x14:dataValidation type="list" allowBlank="1" showInputMessage="1" promptTitle="Effect on the environment" prompt="Select the most relevant description from the drop-down list.">
          <x14:formula1>
            <xm:f>LookUp!$AO$3:$AO$19</xm:f>
          </x14:formula1>
          <xm:sqref>E9:J10 E27:J28 E46:J47 E64:J65</xm:sqref>
        </x14:dataValidation>
        <x14:dataValidation type="list" allowBlank="1" showInputMessage="1" showErrorMessage="1" promptTitle="Control measures" prompt="Select the most important control measure from the drop-down list.">
          <x14:formula1>
            <xm:f>LookUp!$AK$3:$AK$43</xm:f>
          </x14:formula1>
          <xm:sqref>E12:J12</xm:sqref>
        </x14:dataValidation>
        <x14:dataValidation type="list" allowBlank="1" showInputMessage="1" showErrorMessage="1" promptTitle="Control measures" prompt="Select the next  most important control measure (if there is one) from the drop-down list.">
          <x14:formula1>
            <xm:f>LookUp!$AK$3:$AK$43</xm:f>
          </x14:formula1>
          <xm:sqref>E13:J13 E14:J14 E15:J15 E50:J50 E51:J51</xm:sqref>
        </x14:dataValidation>
        <x14:dataValidation type="list" allowBlank="1" showInputMessage="1" showErrorMessage="1" promptTitle="Control measures" prompt="Select the most relevant control measure from the drop-down list.">
          <x14:formula1>
            <xm:f>LookUp!$AK$3:$AK$43</xm:f>
          </x14:formula1>
          <xm:sqref>E30:J30</xm:sqref>
        </x14:dataValidation>
        <x14:dataValidation type="list" allowBlank="1" showInputMessage="1" showErrorMessage="1" promptTitle="Control measures" prompt="Select the next  most relevant control measure (if there is one) from the drop-down list.">
          <x14:formula1>
            <xm:f>LookUp!$AK$3:$AK$43</xm:f>
          </x14:formula1>
          <xm:sqref>E31:J31 E32:J32 E33:J33 E68:J68 E69:J69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B104"/>
  <sheetViews>
    <sheetView topLeftCell="BI1" zoomScale="90" zoomScaleNormal="90" workbookViewId="0">
      <selection activeCell="BL5" sqref="BL5"/>
    </sheetView>
  </sheetViews>
  <sheetFormatPr defaultRowHeight="14.25" x14ac:dyDescent="0.2"/>
  <cols>
    <col min="5" max="5" width="4.69921875" customWidth="1"/>
    <col min="7" max="7" width="4.3984375" customWidth="1"/>
    <col min="12" max="12" width="4.3984375" customWidth="1"/>
    <col min="15" max="15" width="15.8984375" customWidth="1"/>
    <col min="17" max="17" width="15.19921875" customWidth="1"/>
    <col min="19" max="19" width="27.296875" customWidth="1"/>
    <col min="21" max="21" width="50.796875" customWidth="1"/>
    <col min="23" max="23" width="50.796875" customWidth="1"/>
    <col min="25" max="25" width="50.796875" customWidth="1"/>
    <col min="27" max="27" width="50.796875" customWidth="1"/>
    <col min="28" max="28" width="9.09765625" customWidth="1"/>
    <col min="29" max="29" width="50.796875" customWidth="1"/>
    <col min="31" max="31" width="50.796875" customWidth="1"/>
    <col min="33" max="33" width="50.796875" customWidth="1"/>
    <col min="35" max="35" width="50.796875" customWidth="1"/>
    <col min="37" max="37" width="50.796875" style="1" customWidth="1"/>
    <col min="39" max="39" width="50.796875" style="1" customWidth="1"/>
    <col min="41" max="41" width="50.796875" customWidth="1"/>
    <col min="43" max="43" width="50.796875" customWidth="1"/>
    <col min="45" max="45" width="50.796875" customWidth="1"/>
    <col min="47" max="47" width="26.19921875" customWidth="1"/>
    <col min="49" max="49" width="137.8984375" customWidth="1"/>
    <col min="52" max="52" width="64.8984375" customWidth="1"/>
    <col min="53" max="53" width="36.59765625" customWidth="1"/>
    <col min="54" max="54" width="9.19921875" customWidth="1"/>
    <col min="55" max="55" width="36.3984375" customWidth="1"/>
    <col min="56" max="56" width="11" customWidth="1"/>
    <col min="57" max="57" width="36.3984375" customWidth="1"/>
    <col min="58" max="58" width="7.296875" customWidth="1"/>
    <col min="59" max="59" width="15" customWidth="1"/>
    <col min="60" max="60" width="11.59765625" customWidth="1"/>
    <col min="61" max="61" width="8" customWidth="1"/>
    <col min="62" max="62" width="34" customWidth="1"/>
    <col min="63" max="63" width="9.09765625" customWidth="1"/>
    <col min="64" max="64" width="41.8984375" customWidth="1"/>
    <col min="65" max="65" width="26.59765625" customWidth="1"/>
    <col min="66" max="83" width="15.69921875" customWidth="1"/>
    <col min="99" max="99" width="11.3984375" customWidth="1"/>
    <col min="131" max="131" width="18.8984375" customWidth="1"/>
    <col min="132" max="132" width="14.3984375" customWidth="1"/>
  </cols>
  <sheetData>
    <row r="1" spans="1:132" x14ac:dyDescent="0.2">
      <c r="A1" s="12" t="s">
        <v>7</v>
      </c>
      <c r="B1" s="12"/>
      <c r="C1" s="12"/>
      <c r="D1" s="12"/>
      <c r="E1" s="12"/>
      <c r="F1" s="12"/>
      <c r="G1" s="12"/>
      <c r="H1" s="12"/>
      <c r="I1" s="12"/>
      <c r="J1" s="12"/>
      <c r="K1" s="12"/>
      <c r="L1" s="12"/>
      <c r="M1" s="12"/>
    </row>
    <row r="2" spans="1:132" ht="48" x14ac:dyDescent="0.2">
      <c r="B2" t="s">
        <v>87</v>
      </c>
      <c r="E2" t="s">
        <v>89</v>
      </c>
      <c r="G2" t="s">
        <v>90</v>
      </c>
      <c r="I2" t="s">
        <v>92</v>
      </c>
      <c r="L2" t="s">
        <v>91</v>
      </c>
      <c r="O2" s="19" t="s">
        <v>72</v>
      </c>
      <c r="Q2" s="19" t="s">
        <v>86</v>
      </c>
      <c r="S2" s="19" t="s">
        <v>73</v>
      </c>
      <c r="U2" s="19" t="s">
        <v>74</v>
      </c>
      <c r="W2" s="19" t="s">
        <v>75</v>
      </c>
      <c r="Y2" s="19" t="s">
        <v>76</v>
      </c>
      <c r="Z2" s="19"/>
      <c r="AA2" s="19" t="s">
        <v>77</v>
      </c>
      <c r="AB2" s="19"/>
      <c r="AC2" s="19" t="s">
        <v>143</v>
      </c>
      <c r="AE2" s="19" t="s">
        <v>78</v>
      </c>
      <c r="AF2" s="17"/>
      <c r="AG2" s="19" t="s">
        <v>79</v>
      </c>
      <c r="AI2" s="19" t="s">
        <v>80</v>
      </c>
      <c r="AK2" s="19" t="s">
        <v>81</v>
      </c>
      <c r="AM2" s="19" t="s">
        <v>82</v>
      </c>
      <c r="AO2" s="19" t="s">
        <v>83</v>
      </c>
      <c r="AQ2" s="19" t="s">
        <v>84</v>
      </c>
      <c r="AS2" s="19" t="s">
        <v>85</v>
      </c>
      <c r="AU2" s="19" t="s">
        <v>71</v>
      </c>
      <c r="AW2" t="s">
        <v>137</v>
      </c>
      <c r="AZ2" t="s">
        <v>642</v>
      </c>
      <c r="BB2" s="12"/>
      <c r="BC2" s="12" t="s">
        <v>122</v>
      </c>
      <c r="BD2" s="12"/>
      <c r="BE2" s="12" t="s">
        <v>224</v>
      </c>
      <c r="BF2" s="12"/>
      <c r="BG2" s="12" t="s">
        <v>222</v>
      </c>
      <c r="BH2" s="12"/>
      <c r="BI2" s="12" t="s">
        <v>250</v>
      </c>
      <c r="BJ2" s="12"/>
      <c r="BK2" s="12"/>
      <c r="BL2" s="12" t="s">
        <v>145</v>
      </c>
      <c r="BM2" s="12"/>
      <c r="CT2" t="s">
        <v>441</v>
      </c>
      <c r="CU2" t="s">
        <v>438</v>
      </c>
      <c r="CV2" t="s">
        <v>439</v>
      </c>
      <c r="CW2" t="s">
        <v>440</v>
      </c>
      <c r="CY2" t="s">
        <v>472</v>
      </c>
      <c r="CZ2" s="99" t="s">
        <v>561</v>
      </c>
      <c r="DA2" s="99" t="s">
        <v>562</v>
      </c>
      <c r="DB2" s="69" t="s">
        <v>563</v>
      </c>
      <c r="DC2" s="69" t="s">
        <v>564</v>
      </c>
      <c r="DD2" s="69" t="s">
        <v>565</v>
      </c>
      <c r="DE2" s="69" t="s">
        <v>566</v>
      </c>
      <c r="DF2" s="69" t="s">
        <v>567</v>
      </c>
      <c r="DG2" s="69" t="s">
        <v>568</v>
      </c>
      <c r="DH2" s="69" t="s">
        <v>569</v>
      </c>
      <c r="DI2" s="69" t="s">
        <v>570</v>
      </c>
      <c r="DJ2" s="69" t="s">
        <v>571</v>
      </c>
      <c r="DK2" s="69" t="s">
        <v>572</v>
      </c>
      <c r="DL2" s="69" t="s">
        <v>573</v>
      </c>
      <c r="DM2" s="69" t="s">
        <v>574</v>
      </c>
      <c r="DN2" s="69" t="s">
        <v>575</v>
      </c>
      <c r="DO2" s="69" t="s">
        <v>576</v>
      </c>
      <c r="DP2" s="69" t="s">
        <v>577</v>
      </c>
      <c r="DQ2" s="69" t="s">
        <v>578</v>
      </c>
      <c r="DR2" s="69" t="s">
        <v>579</v>
      </c>
      <c r="DS2" s="69" t="s">
        <v>580</v>
      </c>
      <c r="DT2" s="69" t="s">
        <v>581</v>
      </c>
    </row>
    <row r="3" spans="1:132" ht="18.75" x14ac:dyDescent="0.3">
      <c r="C3" s="26" t="s">
        <v>670</v>
      </c>
      <c r="E3" s="27" t="s">
        <v>152</v>
      </c>
      <c r="G3" s="27" t="s">
        <v>152</v>
      </c>
      <c r="I3" s="26" t="s">
        <v>666</v>
      </c>
      <c r="L3" s="28" t="s">
        <v>153</v>
      </c>
      <c r="O3" s="26" t="s">
        <v>669</v>
      </c>
      <c r="Q3" s="26" t="s">
        <v>665</v>
      </c>
      <c r="S3" s="26" t="s">
        <v>666</v>
      </c>
      <c r="T3" t="s">
        <v>396</v>
      </c>
      <c r="U3" s="26" t="s">
        <v>668</v>
      </c>
      <c r="W3" s="26" t="s">
        <v>665</v>
      </c>
      <c r="Y3" s="26" t="s">
        <v>665</v>
      </c>
      <c r="Z3" s="19"/>
      <c r="AA3" s="26" t="s">
        <v>665</v>
      </c>
      <c r="AB3" s="19"/>
      <c r="AC3" s="26" t="s">
        <v>665</v>
      </c>
      <c r="AE3" s="26" t="s">
        <v>665</v>
      </c>
      <c r="AF3" s="17"/>
      <c r="AG3" s="26" t="s">
        <v>665</v>
      </c>
      <c r="AI3" s="26" t="s">
        <v>665</v>
      </c>
      <c r="AK3" s="26" t="s">
        <v>665</v>
      </c>
      <c r="AM3" s="26" t="s">
        <v>672</v>
      </c>
      <c r="AO3" s="26" t="s">
        <v>672</v>
      </c>
      <c r="AQ3" s="26" t="s">
        <v>665</v>
      </c>
      <c r="AS3" s="26" t="s">
        <v>665</v>
      </c>
      <c r="AU3" s="26" t="s">
        <v>665</v>
      </c>
      <c r="AW3" s="26" t="s">
        <v>665</v>
      </c>
      <c r="AZ3" s="26" t="s">
        <v>666</v>
      </c>
      <c r="BA3" t="s">
        <v>667</v>
      </c>
      <c r="BB3" s="26"/>
      <c r="BC3" s="26" t="s">
        <v>665</v>
      </c>
      <c r="BD3" s="26"/>
      <c r="BE3" s="26" t="s">
        <v>665</v>
      </c>
      <c r="BF3" s="26"/>
      <c r="BG3" s="26" t="s">
        <v>694</v>
      </c>
      <c r="BH3" s="26"/>
      <c r="BJ3" s="26" t="s">
        <v>665</v>
      </c>
      <c r="BK3" s="26" t="s">
        <v>673</v>
      </c>
      <c r="BL3" s="26" t="s">
        <v>673</v>
      </c>
      <c r="BM3" s="26"/>
      <c r="BN3" s="34" t="s">
        <v>375</v>
      </c>
      <c r="BO3" s="34" t="s">
        <v>375</v>
      </c>
      <c r="BP3" s="34" t="s">
        <v>375</v>
      </c>
      <c r="BQ3" s="34" t="s">
        <v>375</v>
      </c>
      <c r="BR3" s="34" t="s">
        <v>375</v>
      </c>
      <c r="BS3" s="34" t="s">
        <v>375</v>
      </c>
      <c r="BT3" s="34" t="s">
        <v>375</v>
      </c>
      <c r="BU3" s="34" t="s">
        <v>375</v>
      </c>
      <c r="BV3" s="34" t="s">
        <v>375</v>
      </c>
      <c r="BW3" s="34" t="s">
        <v>375</v>
      </c>
      <c r="BX3" s="34" t="s">
        <v>375</v>
      </c>
      <c r="BY3" s="34" t="s">
        <v>375</v>
      </c>
      <c r="BZ3" s="34" t="s">
        <v>375</v>
      </c>
      <c r="CA3" s="34" t="s">
        <v>375</v>
      </c>
      <c r="CB3" s="34" t="s">
        <v>375</v>
      </c>
      <c r="CC3" s="34" t="s">
        <v>375</v>
      </c>
      <c r="CD3" s="34" t="s">
        <v>375</v>
      </c>
      <c r="CE3" s="34" t="s">
        <v>375</v>
      </c>
      <c r="CF3" s="34" t="s">
        <v>375</v>
      </c>
      <c r="CG3" s="34" t="s">
        <v>375</v>
      </c>
      <c r="CH3" s="34" t="s">
        <v>375</v>
      </c>
      <c r="CI3" s="34" t="s">
        <v>375</v>
      </c>
      <c r="CJ3" s="34" t="s">
        <v>375</v>
      </c>
      <c r="CK3" s="34" t="s">
        <v>375</v>
      </c>
      <c r="CL3" s="34" t="s">
        <v>375</v>
      </c>
      <c r="CM3" s="34" t="s">
        <v>375</v>
      </c>
      <c r="CN3" s="34" t="s">
        <v>375</v>
      </c>
      <c r="CO3" s="34" t="s">
        <v>375</v>
      </c>
      <c r="CP3" s="34" t="s">
        <v>375</v>
      </c>
      <c r="CQ3" s="34" t="s">
        <v>375</v>
      </c>
      <c r="CR3" s="34" t="s">
        <v>375</v>
      </c>
      <c r="CT3" s="29" t="s">
        <v>228</v>
      </c>
      <c r="CU3" s="61" t="s">
        <v>421</v>
      </c>
      <c r="CV3" t="s">
        <v>422</v>
      </c>
      <c r="CY3" s="99" t="s">
        <v>561</v>
      </c>
      <c r="CZ3" s="70" t="s">
        <v>421</v>
      </c>
      <c r="DA3" s="70" t="s">
        <v>423</v>
      </c>
      <c r="DB3" s="71" t="s">
        <v>307</v>
      </c>
      <c r="DC3" s="71" t="s">
        <v>307</v>
      </c>
      <c r="DD3" s="71" t="s">
        <v>356</v>
      </c>
      <c r="DE3" s="69" t="s">
        <v>427</v>
      </c>
      <c r="DF3" s="69" t="s">
        <v>291</v>
      </c>
      <c r="DG3" s="69" t="s">
        <v>428</v>
      </c>
      <c r="DH3" s="71" t="s">
        <v>252</v>
      </c>
      <c r="DI3" s="71" t="s">
        <v>260</v>
      </c>
      <c r="DJ3" s="71" t="s">
        <v>264</v>
      </c>
      <c r="DK3" s="71" t="s">
        <v>267</v>
      </c>
      <c r="DL3" s="71" t="s">
        <v>267</v>
      </c>
      <c r="DM3" s="71" t="s">
        <v>473</v>
      </c>
      <c r="DN3" s="71" t="s">
        <v>271</v>
      </c>
      <c r="DO3" s="71" t="s">
        <v>273</v>
      </c>
      <c r="DP3" s="71" t="s">
        <v>273</v>
      </c>
      <c r="DQ3" s="71" t="s">
        <v>279</v>
      </c>
      <c r="DR3" s="71" t="s">
        <v>283</v>
      </c>
      <c r="DS3" s="71" t="s">
        <v>286</v>
      </c>
      <c r="DT3" s="71" t="s">
        <v>474</v>
      </c>
      <c r="DV3" s="106" t="s">
        <v>619</v>
      </c>
      <c r="DW3" s="106" t="s">
        <v>9</v>
      </c>
      <c r="DX3" s="106" t="s">
        <v>8</v>
      </c>
      <c r="DZ3" s="106" t="s">
        <v>712</v>
      </c>
      <c r="EA3" s="106" t="s">
        <v>713</v>
      </c>
      <c r="EB3" s="106" t="s">
        <v>714</v>
      </c>
    </row>
    <row r="4" spans="1:132" ht="71.25" x14ac:dyDescent="0.3">
      <c r="B4" s="22">
        <v>1</v>
      </c>
      <c r="C4" s="23" t="s">
        <v>93</v>
      </c>
      <c r="E4" s="20">
        <v>51</v>
      </c>
      <c r="G4">
        <v>-6</v>
      </c>
      <c r="I4" t="s">
        <v>695</v>
      </c>
      <c r="L4" s="21">
        <v>0</v>
      </c>
      <c r="N4">
        <v>1</v>
      </c>
      <c r="O4" s="18" t="s">
        <v>368</v>
      </c>
      <c r="P4">
        <v>1</v>
      </c>
      <c r="Q4" s="18" t="s">
        <v>9</v>
      </c>
      <c r="S4" s="18" t="s">
        <v>10</v>
      </c>
      <c r="T4">
        <v>1</v>
      </c>
      <c r="U4" s="58" t="s">
        <v>12</v>
      </c>
      <c r="W4" s="18" t="s">
        <v>31</v>
      </c>
      <c r="Y4" s="18" t="s">
        <v>44</v>
      </c>
      <c r="AA4" s="18" t="s">
        <v>481</v>
      </c>
      <c r="AB4" s="18"/>
      <c r="AC4" s="18" t="s">
        <v>364</v>
      </c>
      <c r="AE4" s="18" t="s">
        <v>60</v>
      </c>
      <c r="AG4" s="18" t="s">
        <v>486</v>
      </c>
      <c r="AI4" s="18" t="s">
        <v>62</v>
      </c>
      <c r="AK4" s="18" t="s">
        <v>647</v>
      </c>
      <c r="AM4" s="18" t="s">
        <v>489</v>
      </c>
      <c r="AO4" s="18" t="s">
        <v>502</v>
      </c>
      <c r="AQ4" s="18" t="s">
        <v>652</v>
      </c>
      <c r="AS4" s="18" t="s">
        <v>727</v>
      </c>
      <c r="AU4" s="18" t="s">
        <v>9</v>
      </c>
      <c r="AV4" t="s">
        <v>135</v>
      </c>
      <c r="AW4" s="1" t="s">
        <v>132</v>
      </c>
      <c r="AY4" t="s">
        <v>135</v>
      </c>
      <c r="AZ4" s="1" t="s">
        <v>664</v>
      </c>
      <c r="BA4" s="1" t="s">
        <v>658</v>
      </c>
      <c r="BC4" s="29" t="s">
        <v>159</v>
      </c>
      <c r="BD4" s="29"/>
      <c r="BE4" s="29" t="s">
        <v>228</v>
      </c>
      <c r="BF4" s="29"/>
      <c r="BG4" s="29" t="s">
        <v>247</v>
      </c>
      <c r="BH4" s="29"/>
      <c r="BI4" s="29" t="s">
        <v>252</v>
      </c>
      <c r="BJ4" s="29" t="s">
        <v>251</v>
      </c>
      <c r="BK4" t="s">
        <v>587</v>
      </c>
      <c r="BL4" t="s">
        <v>587</v>
      </c>
      <c r="BM4" s="30" t="s">
        <v>614</v>
      </c>
      <c r="BN4" s="11" t="s">
        <v>609</v>
      </c>
      <c r="BO4" s="34" t="s">
        <v>610</v>
      </c>
      <c r="BP4" s="30" t="s">
        <v>617</v>
      </c>
      <c r="BQ4" s="11" t="s">
        <v>609</v>
      </c>
      <c r="BR4" s="34" t="s">
        <v>610</v>
      </c>
      <c r="BS4" s="30" t="s">
        <v>615</v>
      </c>
      <c r="BT4" s="11" t="s">
        <v>593</v>
      </c>
      <c r="BU4" s="11" t="s">
        <v>590</v>
      </c>
      <c r="BV4" s="11" t="s">
        <v>591</v>
      </c>
      <c r="BW4" s="11" t="s">
        <v>592</v>
      </c>
      <c r="BX4" s="11" t="s">
        <v>609</v>
      </c>
      <c r="BY4" s="11" t="s">
        <v>596</v>
      </c>
      <c r="BZ4" s="34" t="s">
        <v>610</v>
      </c>
      <c r="CA4" s="30" t="s">
        <v>616</v>
      </c>
      <c r="CB4" s="11" t="s">
        <v>593</v>
      </c>
      <c r="CC4" s="11" t="s">
        <v>590</v>
      </c>
      <c r="CD4" s="11" t="s">
        <v>591</v>
      </c>
      <c r="CE4" s="11" t="s">
        <v>592</v>
      </c>
      <c r="CF4" s="11" t="s">
        <v>609</v>
      </c>
      <c r="CG4" s="11" t="s">
        <v>596</v>
      </c>
      <c r="CH4" s="34" t="s">
        <v>610</v>
      </c>
      <c r="CI4" s="34" t="s">
        <v>621</v>
      </c>
      <c r="CJ4" s="34" t="s">
        <v>375</v>
      </c>
      <c r="CK4" s="34" t="s">
        <v>375</v>
      </c>
      <c r="CL4" s="34" t="s">
        <v>375</v>
      </c>
      <c r="CM4" s="34" t="s">
        <v>375</v>
      </c>
      <c r="CN4" s="34" t="s">
        <v>375</v>
      </c>
      <c r="CO4" s="34" t="s">
        <v>375</v>
      </c>
      <c r="CP4" s="34" t="s">
        <v>375</v>
      </c>
      <c r="CQ4" s="34" t="s">
        <v>375</v>
      </c>
      <c r="CR4" s="34" t="s">
        <v>375</v>
      </c>
      <c r="CT4" s="29" t="s">
        <v>229</v>
      </c>
      <c r="CY4" s="99" t="s">
        <v>562</v>
      </c>
      <c r="CZ4" s="70" t="s">
        <v>422</v>
      </c>
      <c r="DA4" s="26" t="s">
        <v>482</v>
      </c>
      <c r="DB4" s="71" t="s">
        <v>315</v>
      </c>
      <c r="DC4" s="71" t="s">
        <v>309</v>
      </c>
      <c r="DD4" s="26" t="s">
        <v>482</v>
      </c>
      <c r="DE4" s="26" t="s">
        <v>482</v>
      </c>
      <c r="DF4" s="26" t="s">
        <v>482</v>
      </c>
      <c r="DG4" s="26" t="s">
        <v>482</v>
      </c>
      <c r="DH4" s="71" t="s">
        <v>254</v>
      </c>
      <c r="DI4" s="26" t="s">
        <v>482</v>
      </c>
      <c r="DJ4" s="71" t="s">
        <v>265</v>
      </c>
      <c r="DK4" s="71" t="s">
        <v>269</v>
      </c>
      <c r="DL4" s="71" t="s">
        <v>269</v>
      </c>
      <c r="DM4" s="26" t="s">
        <v>482</v>
      </c>
      <c r="DN4" s="71" t="s">
        <v>273</v>
      </c>
      <c r="DO4" s="71" t="s">
        <v>275</v>
      </c>
      <c r="DP4" s="71" t="s">
        <v>275</v>
      </c>
      <c r="DQ4" s="71" t="s">
        <v>281</v>
      </c>
      <c r="DR4" s="26" t="s">
        <v>482</v>
      </c>
      <c r="DS4" s="26" t="s">
        <v>482</v>
      </c>
      <c r="DT4" s="71" t="s">
        <v>299</v>
      </c>
      <c r="DV4" t="s">
        <v>9</v>
      </c>
      <c r="DX4" s="107" t="s">
        <v>305</v>
      </c>
      <c r="DZ4" s="106" t="s">
        <v>713</v>
      </c>
      <c r="EA4" t="s">
        <v>709</v>
      </c>
      <c r="EB4" t="s">
        <v>709</v>
      </c>
    </row>
    <row r="5" spans="1:132" ht="85.5" x14ac:dyDescent="0.3">
      <c r="B5" s="22">
        <v>2</v>
      </c>
      <c r="C5" s="23" t="s">
        <v>94</v>
      </c>
      <c r="E5" s="20">
        <v>52</v>
      </c>
      <c r="G5">
        <v>-7</v>
      </c>
      <c r="I5" t="s">
        <v>388</v>
      </c>
      <c r="L5" s="21">
        <v>1</v>
      </c>
      <c r="N5">
        <v>2</v>
      </c>
      <c r="O5" s="18" t="s">
        <v>369</v>
      </c>
      <c r="P5">
        <v>2</v>
      </c>
      <c r="Q5" s="18" t="s">
        <v>8</v>
      </c>
      <c r="S5" s="18" t="s">
        <v>11</v>
      </c>
      <c r="T5">
        <v>31</v>
      </c>
      <c r="U5" s="59" t="s">
        <v>13</v>
      </c>
      <c r="W5" s="18" t="s">
        <v>32</v>
      </c>
      <c r="Y5" s="18" t="s">
        <v>45</v>
      </c>
      <c r="AA5" s="18" t="s">
        <v>705</v>
      </c>
      <c r="AB5" s="18"/>
      <c r="AC5" s="18" t="s">
        <v>363</v>
      </c>
      <c r="AE5" s="18" t="s">
        <v>61</v>
      </c>
      <c r="AG5" s="18" t="s">
        <v>487</v>
      </c>
      <c r="AI5" s="18" t="s">
        <v>63</v>
      </c>
      <c r="AK5" s="18" t="s">
        <v>648</v>
      </c>
      <c r="AM5" s="18" t="s">
        <v>490</v>
      </c>
      <c r="AO5" s="18" t="s">
        <v>650</v>
      </c>
      <c r="AQ5" s="18" t="s">
        <v>512</v>
      </c>
      <c r="AS5" s="18" t="s">
        <v>728</v>
      </c>
      <c r="AU5" s="18" t="s">
        <v>8</v>
      </c>
      <c r="AW5" s="1" t="s">
        <v>133</v>
      </c>
      <c r="AY5" t="s">
        <v>136</v>
      </c>
      <c r="AZ5" s="1" t="s">
        <v>638</v>
      </c>
      <c r="BA5" s="1" t="s">
        <v>659</v>
      </c>
      <c r="BC5" s="29" t="s">
        <v>160</v>
      </c>
      <c r="BD5" s="29"/>
      <c r="BE5" s="29" t="s">
        <v>229</v>
      </c>
      <c r="BF5" s="29"/>
      <c r="BG5" s="29" t="s">
        <v>248</v>
      </c>
      <c r="BH5" s="29"/>
      <c r="BI5" s="29" t="s">
        <v>254</v>
      </c>
      <c r="BJ5" s="29" t="s">
        <v>253</v>
      </c>
      <c r="BK5" t="s">
        <v>777</v>
      </c>
      <c r="BL5" t="s">
        <v>777</v>
      </c>
      <c r="BM5" s="30" t="s">
        <v>560</v>
      </c>
      <c r="BN5" s="31" t="s">
        <v>682</v>
      </c>
      <c r="BO5" s="31" t="s">
        <v>683</v>
      </c>
      <c r="BP5" s="31" t="s">
        <v>684</v>
      </c>
      <c r="BQ5" s="31" t="s">
        <v>147</v>
      </c>
      <c r="BR5" s="31" t="s">
        <v>685</v>
      </c>
      <c r="BS5" s="31" t="s">
        <v>692</v>
      </c>
      <c r="BT5" s="31" t="s">
        <v>413</v>
      </c>
      <c r="BU5" s="31" t="s">
        <v>686</v>
      </c>
      <c r="BV5" s="31" t="s">
        <v>146</v>
      </c>
      <c r="BW5" s="31" t="s">
        <v>687</v>
      </c>
      <c r="BX5" s="31" t="s">
        <v>412</v>
      </c>
      <c r="BY5" s="31" t="s">
        <v>764</v>
      </c>
      <c r="BZ5" s="31" t="s">
        <v>762</v>
      </c>
      <c r="CA5" s="34" t="s">
        <v>763</v>
      </c>
      <c r="CB5" s="34" t="s">
        <v>610</v>
      </c>
      <c r="CC5" s="34" t="s">
        <v>375</v>
      </c>
      <c r="CD5" s="34" t="s">
        <v>375</v>
      </c>
      <c r="CE5" s="34" t="s">
        <v>375</v>
      </c>
      <c r="CF5" s="34" t="s">
        <v>375</v>
      </c>
      <c r="CG5" s="34" t="s">
        <v>375</v>
      </c>
      <c r="CH5" s="34" t="s">
        <v>375</v>
      </c>
      <c r="CI5" s="34" t="s">
        <v>375</v>
      </c>
      <c r="CJ5" s="34" t="s">
        <v>375</v>
      </c>
      <c r="CK5" s="34" t="s">
        <v>375</v>
      </c>
      <c r="CL5" s="34" t="s">
        <v>375</v>
      </c>
      <c r="CM5" s="34" t="s">
        <v>375</v>
      </c>
      <c r="CN5" s="34" t="s">
        <v>375</v>
      </c>
      <c r="CO5" s="34" t="s">
        <v>375</v>
      </c>
      <c r="CP5" s="34" t="s">
        <v>375</v>
      </c>
      <c r="CQ5" s="34" t="s">
        <v>375</v>
      </c>
      <c r="CR5" s="34" t="s">
        <v>375</v>
      </c>
      <c r="CT5" s="29" t="s">
        <v>225</v>
      </c>
      <c r="CY5" s="69" t="s">
        <v>563</v>
      </c>
      <c r="CZ5" s="26" t="s">
        <v>482</v>
      </c>
      <c r="DB5" s="71" t="s">
        <v>331</v>
      </c>
      <c r="DC5" s="71" t="s">
        <v>315</v>
      </c>
      <c r="DH5" s="71" t="s">
        <v>256</v>
      </c>
      <c r="DJ5" s="26" t="s">
        <v>482</v>
      </c>
      <c r="DK5" s="26" t="s">
        <v>482</v>
      </c>
      <c r="DL5" s="26" t="s">
        <v>482</v>
      </c>
      <c r="DN5" s="71" t="s">
        <v>275</v>
      </c>
      <c r="DO5" s="26" t="s">
        <v>482</v>
      </c>
      <c r="DP5" s="26" t="s">
        <v>482</v>
      </c>
      <c r="DQ5" s="26" t="s">
        <v>482</v>
      </c>
      <c r="DT5" s="26" t="s">
        <v>482</v>
      </c>
      <c r="DV5" s="106" t="s">
        <v>8</v>
      </c>
      <c r="DX5" s="107" t="s">
        <v>311</v>
      </c>
      <c r="DZ5" s="106" t="s">
        <v>714</v>
      </c>
      <c r="EA5" t="s">
        <v>710</v>
      </c>
    </row>
    <row r="6" spans="1:132" ht="71.25" x14ac:dyDescent="0.3">
      <c r="B6" s="22">
        <v>3</v>
      </c>
      <c r="C6" s="23" t="s">
        <v>95</v>
      </c>
      <c r="E6" s="20">
        <v>53</v>
      </c>
      <c r="G6">
        <v>-8</v>
      </c>
      <c r="I6" t="s">
        <v>719</v>
      </c>
      <c r="L6" s="21">
        <v>2</v>
      </c>
      <c r="Q6" s="18"/>
      <c r="S6" s="18"/>
      <c r="T6">
        <v>32</v>
      </c>
      <c r="U6" t="s">
        <v>729</v>
      </c>
      <c r="W6" s="18" t="s">
        <v>33</v>
      </c>
      <c r="Y6" s="18" t="s">
        <v>46</v>
      </c>
      <c r="AA6" s="18" t="s">
        <v>730</v>
      </c>
      <c r="AB6" s="18"/>
      <c r="AC6" s="18" t="s">
        <v>365</v>
      </c>
      <c r="AE6" s="18"/>
      <c r="AG6" s="18" t="s">
        <v>556</v>
      </c>
      <c r="AI6" s="18" t="s">
        <v>64</v>
      </c>
      <c r="AK6" s="18" t="s">
        <v>518</v>
      </c>
      <c r="AM6" s="18" t="s">
        <v>491</v>
      </c>
      <c r="AO6" s="18" t="s">
        <v>747</v>
      </c>
      <c r="AQ6" s="18"/>
      <c r="AS6" s="18" t="s">
        <v>70</v>
      </c>
      <c r="AU6" s="18"/>
      <c r="AW6" t="s">
        <v>134</v>
      </c>
      <c r="AY6" t="s">
        <v>138</v>
      </c>
      <c r="AZ6" s="1" t="s">
        <v>639</v>
      </c>
      <c r="BA6" s="1" t="s">
        <v>660</v>
      </c>
      <c r="BC6" s="29" t="s">
        <v>161</v>
      </c>
      <c r="BD6" s="29"/>
      <c r="BE6" s="29" t="s">
        <v>225</v>
      </c>
      <c r="BF6" s="29"/>
      <c r="BG6" s="29" t="s">
        <v>249</v>
      </c>
      <c r="BH6" s="29"/>
      <c r="BI6" s="29" t="s">
        <v>256</v>
      </c>
      <c r="BJ6" s="29" t="s">
        <v>255</v>
      </c>
      <c r="BK6" t="s">
        <v>776</v>
      </c>
      <c r="BL6" t="s">
        <v>776</v>
      </c>
      <c r="BM6" s="30" t="s">
        <v>611</v>
      </c>
      <c r="BN6" s="31" t="s">
        <v>682</v>
      </c>
      <c r="BO6" s="31" t="s">
        <v>683</v>
      </c>
      <c r="BP6" s="31" t="s">
        <v>684</v>
      </c>
      <c r="BQ6" s="31" t="s">
        <v>147</v>
      </c>
      <c r="BR6" s="31" t="s">
        <v>685</v>
      </c>
      <c r="BS6" s="31" t="s">
        <v>692</v>
      </c>
      <c r="BT6" s="31" t="s">
        <v>413</v>
      </c>
      <c r="BU6" s="31" t="s">
        <v>686</v>
      </c>
      <c r="BV6" s="31" t="s">
        <v>146</v>
      </c>
      <c r="BW6" s="31" t="s">
        <v>687</v>
      </c>
      <c r="BX6" s="31" t="s">
        <v>412</v>
      </c>
      <c r="BY6" s="31" t="s">
        <v>764</v>
      </c>
      <c r="BZ6" s="31" t="s">
        <v>762</v>
      </c>
      <c r="CA6" s="34" t="s">
        <v>763</v>
      </c>
      <c r="CB6" s="34" t="s">
        <v>610</v>
      </c>
      <c r="CC6" s="34" t="s">
        <v>375</v>
      </c>
      <c r="CD6" s="34" t="s">
        <v>375</v>
      </c>
      <c r="CE6" s="34" t="s">
        <v>375</v>
      </c>
      <c r="CF6" s="34" t="s">
        <v>375</v>
      </c>
      <c r="CG6" s="34" t="s">
        <v>375</v>
      </c>
      <c r="CH6" s="34" t="s">
        <v>375</v>
      </c>
      <c r="CI6" s="34" t="s">
        <v>375</v>
      </c>
      <c r="CJ6" s="34" t="s">
        <v>375</v>
      </c>
      <c r="CK6" s="34" t="s">
        <v>375</v>
      </c>
      <c r="CL6" s="34" t="s">
        <v>375</v>
      </c>
      <c r="CM6" s="34" t="s">
        <v>375</v>
      </c>
      <c r="CN6" s="34" t="s">
        <v>375</v>
      </c>
      <c r="CO6" s="34" t="s">
        <v>375</v>
      </c>
      <c r="CP6" s="34" t="s">
        <v>375</v>
      </c>
      <c r="CQ6" s="34" t="s">
        <v>375</v>
      </c>
      <c r="CR6" s="34" t="s">
        <v>375</v>
      </c>
      <c r="CT6" s="29" t="s">
        <v>226</v>
      </c>
      <c r="CY6" s="69" t="s">
        <v>564</v>
      </c>
      <c r="DB6" s="26" t="s">
        <v>482</v>
      </c>
      <c r="DC6" s="71" t="s">
        <v>331</v>
      </c>
      <c r="DH6" s="71" t="s">
        <v>258</v>
      </c>
      <c r="DN6" s="26" t="s">
        <v>482</v>
      </c>
      <c r="DX6" s="107" t="s">
        <v>313</v>
      </c>
      <c r="EA6" t="s">
        <v>711</v>
      </c>
    </row>
    <row r="7" spans="1:132" ht="57" x14ac:dyDescent="0.3">
      <c r="B7" s="22">
        <v>4</v>
      </c>
      <c r="C7" s="23" t="s">
        <v>96</v>
      </c>
      <c r="E7" s="20">
        <v>54</v>
      </c>
      <c r="G7">
        <v>-9</v>
      </c>
      <c r="I7" t="s">
        <v>696</v>
      </c>
      <c r="L7" s="21">
        <v>3</v>
      </c>
      <c r="O7" s="18"/>
      <c r="Q7" s="18"/>
      <c r="S7" s="18"/>
      <c r="T7">
        <v>22</v>
      </c>
      <c r="U7" t="s">
        <v>402</v>
      </c>
      <c r="W7" s="18" t="s">
        <v>34</v>
      </c>
      <c r="Y7" s="18" t="s">
        <v>47</v>
      </c>
      <c r="AA7" s="18" t="s">
        <v>478</v>
      </c>
      <c r="AB7" s="18"/>
      <c r="AC7" s="18" t="s">
        <v>367</v>
      </c>
      <c r="AE7" s="18"/>
      <c r="AG7" s="18" t="s">
        <v>488</v>
      </c>
      <c r="AI7" s="18" t="s">
        <v>65</v>
      </c>
      <c r="AK7" s="18" t="s">
        <v>519</v>
      </c>
      <c r="AM7" s="18" t="s">
        <v>500</v>
      </c>
      <c r="AO7" s="18" t="s">
        <v>503</v>
      </c>
      <c r="AQ7" s="18"/>
      <c r="AS7" s="18" t="s">
        <v>514</v>
      </c>
      <c r="AU7" s="18"/>
      <c r="AW7" s="1" t="s">
        <v>510</v>
      </c>
      <c r="AY7" t="s">
        <v>139</v>
      </c>
      <c r="AZ7" t="s">
        <v>640</v>
      </c>
      <c r="BA7" s="1" t="s">
        <v>660</v>
      </c>
      <c r="BC7" s="29" t="s">
        <v>162</v>
      </c>
      <c r="BD7" s="29"/>
      <c r="BE7" s="29" t="s">
        <v>226</v>
      </c>
      <c r="BF7" s="29"/>
      <c r="BG7" s="29"/>
      <c r="BH7" s="29"/>
      <c r="BI7" s="29" t="s">
        <v>258</v>
      </c>
      <c r="BJ7" s="29" t="s">
        <v>257</v>
      </c>
      <c r="BK7" t="s">
        <v>758</v>
      </c>
      <c r="BL7" t="s">
        <v>758</v>
      </c>
      <c r="BM7" s="30" t="s">
        <v>560</v>
      </c>
      <c r="BN7" s="31" t="s">
        <v>759</v>
      </c>
      <c r="BO7" s="31" t="s">
        <v>760</v>
      </c>
      <c r="BP7" s="31" t="s">
        <v>149</v>
      </c>
      <c r="BQ7" s="31" t="s">
        <v>148</v>
      </c>
      <c r="BR7" s="31" t="s">
        <v>760</v>
      </c>
      <c r="BS7" s="31" t="s">
        <v>149</v>
      </c>
      <c r="BT7" s="31" t="s">
        <v>148</v>
      </c>
      <c r="BU7" s="31" t="s">
        <v>760</v>
      </c>
      <c r="BV7" s="31" t="s">
        <v>149</v>
      </c>
      <c r="BW7" s="31" t="s">
        <v>148</v>
      </c>
      <c r="BX7" s="31" t="s">
        <v>760</v>
      </c>
      <c r="BY7" s="31" t="s">
        <v>769</v>
      </c>
      <c r="BZ7" s="31" t="s">
        <v>770</v>
      </c>
      <c r="CA7" s="31" t="s">
        <v>771</v>
      </c>
      <c r="CB7" s="31" t="s">
        <v>772</v>
      </c>
      <c r="CC7" s="31" t="s">
        <v>773</v>
      </c>
      <c r="CD7" s="34" t="s">
        <v>610</v>
      </c>
      <c r="CE7" s="34" t="s">
        <v>375</v>
      </c>
      <c r="CF7" s="34" t="s">
        <v>375</v>
      </c>
      <c r="CG7" s="31" t="s">
        <v>375</v>
      </c>
      <c r="CH7" s="31" t="s">
        <v>375</v>
      </c>
      <c r="CI7" s="31" t="s">
        <v>375</v>
      </c>
      <c r="CJ7" s="31" t="s">
        <v>375</v>
      </c>
      <c r="CK7" s="31" t="s">
        <v>375</v>
      </c>
      <c r="CL7" s="31" t="s">
        <v>375</v>
      </c>
      <c r="CM7" s="34" t="s">
        <v>375</v>
      </c>
      <c r="CN7" s="34" t="s">
        <v>375</v>
      </c>
      <c r="CO7" s="34" t="s">
        <v>375</v>
      </c>
      <c r="CP7" s="34" t="s">
        <v>375</v>
      </c>
      <c r="CQ7" s="34" t="s">
        <v>375</v>
      </c>
      <c r="CR7" s="34" t="s">
        <v>375</v>
      </c>
      <c r="CT7" s="29" t="s">
        <v>227</v>
      </c>
      <c r="CY7" s="69" t="s">
        <v>565</v>
      </c>
      <c r="DC7" s="69" t="s">
        <v>333</v>
      </c>
      <c r="DH7" s="69" t="s">
        <v>262</v>
      </c>
      <c r="DX7" s="107" t="s">
        <v>317</v>
      </c>
    </row>
    <row r="8" spans="1:132" ht="72.75" x14ac:dyDescent="0.3">
      <c r="B8" s="22">
        <v>5</v>
      </c>
      <c r="C8" s="23" t="s">
        <v>97</v>
      </c>
      <c r="E8" s="20">
        <v>55</v>
      </c>
      <c r="I8" t="s">
        <v>476</v>
      </c>
      <c r="L8" s="21">
        <v>4</v>
      </c>
      <c r="O8" s="18"/>
      <c r="Q8" s="18"/>
      <c r="S8" s="18"/>
      <c r="T8">
        <v>35</v>
      </c>
      <c r="U8" t="s">
        <v>14</v>
      </c>
      <c r="W8" s="18" t="s">
        <v>35</v>
      </c>
      <c r="Y8" s="18" t="s">
        <v>48</v>
      </c>
      <c r="AA8" s="18" t="s">
        <v>436</v>
      </c>
      <c r="AB8" s="18"/>
      <c r="AC8" s="18" t="s">
        <v>479</v>
      </c>
      <c r="AE8" s="18"/>
      <c r="AG8" s="18" t="s">
        <v>731</v>
      </c>
      <c r="AI8" s="18" t="s">
        <v>66</v>
      </c>
      <c r="AK8" s="18" t="s">
        <v>520</v>
      </c>
      <c r="AM8" s="18" t="s">
        <v>493</v>
      </c>
      <c r="AO8" s="18" t="s">
        <v>504</v>
      </c>
      <c r="AQ8" s="18"/>
      <c r="AS8" s="18" t="s">
        <v>513</v>
      </c>
      <c r="AU8" s="18"/>
      <c r="AV8" t="s">
        <v>136</v>
      </c>
      <c r="AY8" t="s">
        <v>635</v>
      </c>
      <c r="AZ8" s="1" t="s">
        <v>657</v>
      </c>
      <c r="BA8" s="1" t="s">
        <v>661</v>
      </c>
      <c r="BC8" s="29" t="s">
        <v>163</v>
      </c>
      <c r="BD8" s="29"/>
      <c r="BE8" s="29" t="s">
        <v>227</v>
      </c>
      <c r="BF8" s="29"/>
      <c r="BG8" s="29"/>
      <c r="BH8" s="29"/>
      <c r="BI8" s="29" t="s">
        <v>260</v>
      </c>
      <c r="BJ8" s="29" t="s">
        <v>259</v>
      </c>
      <c r="BK8" t="s">
        <v>765</v>
      </c>
      <c r="BL8" t="s">
        <v>482</v>
      </c>
      <c r="BM8" s="30" t="s">
        <v>560</v>
      </c>
      <c r="BN8" s="11" t="s">
        <v>675</v>
      </c>
      <c r="BO8" s="34" t="s">
        <v>690</v>
      </c>
      <c r="BP8" s="34" t="s">
        <v>691</v>
      </c>
      <c r="BQ8" s="34" t="s">
        <v>691</v>
      </c>
      <c r="BR8" s="34" t="s">
        <v>691</v>
      </c>
      <c r="BS8" s="34" t="s">
        <v>691</v>
      </c>
      <c r="BT8" s="34" t="s">
        <v>691</v>
      </c>
      <c r="BU8" s="34" t="s">
        <v>691</v>
      </c>
      <c r="BV8" s="34" t="s">
        <v>691</v>
      </c>
      <c r="BW8" s="34" t="s">
        <v>691</v>
      </c>
      <c r="BX8" s="34" t="s">
        <v>691</v>
      </c>
      <c r="BY8" s="34" t="s">
        <v>691</v>
      </c>
      <c r="BZ8" s="34" t="s">
        <v>691</v>
      </c>
      <c r="CA8" s="34" t="s">
        <v>691</v>
      </c>
      <c r="CB8" s="34" t="s">
        <v>691</v>
      </c>
      <c r="CC8" s="34" t="s">
        <v>691</v>
      </c>
      <c r="CD8" s="34" t="s">
        <v>691</v>
      </c>
      <c r="CE8" s="34" t="s">
        <v>691</v>
      </c>
      <c r="CF8" s="34" t="s">
        <v>691</v>
      </c>
      <c r="CG8" s="34" t="s">
        <v>691</v>
      </c>
      <c r="CH8" s="34" t="s">
        <v>691</v>
      </c>
      <c r="CI8" s="34" t="s">
        <v>691</v>
      </c>
      <c r="CJ8" s="34" t="s">
        <v>691</v>
      </c>
      <c r="CK8" s="34" t="s">
        <v>691</v>
      </c>
      <c r="CL8" s="34" t="s">
        <v>691</v>
      </c>
      <c r="CM8" s="34" t="s">
        <v>691</v>
      </c>
      <c r="CN8" s="34" t="s">
        <v>691</v>
      </c>
      <c r="CO8" s="34" t="s">
        <v>691</v>
      </c>
      <c r="CP8" s="34" t="s">
        <v>691</v>
      </c>
      <c r="CQ8" s="34" t="s">
        <v>691</v>
      </c>
      <c r="CR8" s="34" t="s">
        <v>691</v>
      </c>
      <c r="CT8" s="29" t="s">
        <v>230</v>
      </c>
      <c r="CY8" s="69" t="s">
        <v>566</v>
      </c>
      <c r="DC8" s="26" t="s">
        <v>482</v>
      </c>
      <c r="DH8" s="26" t="s">
        <v>482</v>
      </c>
      <c r="DX8" s="107" t="s">
        <v>319</v>
      </c>
    </row>
    <row r="9" spans="1:132" ht="73.5" customHeight="1" x14ac:dyDescent="0.3">
      <c r="B9" s="22">
        <v>6</v>
      </c>
      <c r="C9" s="23" t="s">
        <v>98</v>
      </c>
      <c r="I9" t="s">
        <v>552</v>
      </c>
      <c r="L9" s="21">
        <v>5</v>
      </c>
      <c r="O9" s="18"/>
      <c r="Q9" s="18"/>
      <c r="S9" s="18"/>
      <c r="T9">
        <v>10</v>
      </c>
      <c r="U9" t="s">
        <v>395</v>
      </c>
      <c r="W9" s="18" t="s">
        <v>36</v>
      </c>
      <c r="Y9" s="18" t="s">
        <v>49</v>
      </c>
      <c r="AA9" s="18" t="s">
        <v>480</v>
      </c>
      <c r="AB9" s="18"/>
      <c r="AC9" s="18" t="s">
        <v>646</v>
      </c>
      <c r="AE9" s="18"/>
      <c r="AG9" s="18"/>
      <c r="AI9" s="18" t="s">
        <v>67</v>
      </c>
      <c r="AK9" s="18" t="s">
        <v>523</v>
      </c>
      <c r="AM9" s="1" t="s">
        <v>492</v>
      </c>
      <c r="AO9" s="18" t="s">
        <v>501</v>
      </c>
      <c r="AQ9" s="18"/>
      <c r="AS9" s="18"/>
      <c r="AU9" s="18"/>
      <c r="AY9" t="s">
        <v>636</v>
      </c>
      <c r="AZ9" s="1" t="s">
        <v>718</v>
      </c>
      <c r="BA9" s="1" t="s">
        <v>662</v>
      </c>
      <c r="BC9" s="29" t="s">
        <v>164</v>
      </c>
      <c r="BD9" s="29"/>
      <c r="BE9" s="29" t="s">
        <v>230</v>
      </c>
      <c r="BF9" s="29"/>
      <c r="BG9" s="29"/>
      <c r="BH9" s="29"/>
      <c r="BI9" s="29" t="s">
        <v>262</v>
      </c>
      <c r="BJ9" s="29" t="s">
        <v>261</v>
      </c>
      <c r="BK9" t="s">
        <v>588</v>
      </c>
      <c r="BL9" t="s">
        <v>765</v>
      </c>
      <c r="BM9" s="30" t="s">
        <v>768</v>
      </c>
      <c r="BN9" s="11" t="s">
        <v>766</v>
      </c>
      <c r="BO9" s="11" t="s">
        <v>775</v>
      </c>
      <c r="BP9" s="11" t="s">
        <v>774</v>
      </c>
      <c r="BQ9" s="11" t="s">
        <v>767</v>
      </c>
      <c r="BR9" s="34" t="s">
        <v>375</v>
      </c>
      <c r="BS9" s="34" t="s">
        <v>375</v>
      </c>
      <c r="BT9" s="34" t="s">
        <v>375</v>
      </c>
      <c r="BU9" s="34" t="s">
        <v>375</v>
      </c>
      <c r="BV9" s="34" t="s">
        <v>375</v>
      </c>
      <c r="BW9" s="34" t="s">
        <v>375</v>
      </c>
      <c r="BX9" s="34" t="s">
        <v>375</v>
      </c>
      <c r="BY9" s="34" t="s">
        <v>375</v>
      </c>
      <c r="BZ9" s="34" t="s">
        <v>375</v>
      </c>
      <c r="CA9" s="34" t="s">
        <v>375</v>
      </c>
      <c r="CB9" s="34" t="s">
        <v>375</v>
      </c>
      <c r="CC9" s="34" t="s">
        <v>375</v>
      </c>
      <c r="CD9" s="34" t="s">
        <v>375</v>
      </c>
      <c r="CE9" s="34" t="s">
        <v>375</v>
      </c>
      <c r="CF9" s="34" t="s">
        <v>375</v>
      </c>
      <c r="CG9" s="34" t="s">
        <v>375</v>
      </c>
      <c r="CH9" s="34" t="s">
        <v>375</v>
      </c>
      <c r="CI9" s="34" t="s">
        <v>375</v>
      </c>
      <c r="CJ9" s="34" t="s">
        <v>375</v>
      </c>
      <c r="CK9" s="34" t="s">
        <v>375</v>
      </c>
      <c r="CL9" s="34" t="s">
        <v>375</v>
      </c>
      <c r="CM9" s="34" t="s">
        <v>375</v>
      </c>
      <c r="CN9" s="34" t="s">
        <v>375</v>
      </c>
      <c r="CO9" s="34" t="s">
        <v>375</v>
      </c>
      <c r="CP9" s="34" t="s">
        <v>375</v>
      </c>
      <c r="CQ9" s="34" t="s">
        <v>375</v>
      </c>
      <c r="CR9" s="34" t="s">
        <v>375</v>
      </c>
      <c r="CT9" s="29" t="s">
        <v>231</v>
      </c>
      <c r="CY9" s="69" t="s">
        <v>567</v>
      </c>
      <c r="DX9" s="107" t="s">
        <v>321</v>
      </c>
    </row>
    <row r="10" spans="1:132" ht="44.25" x14ac:dyDescent="0.3">
      <c r="B10" s="22">
        <v>7</v>
      </c>
      <c r="C10" s="23" t="s">
        <v>99</v>
      </c>
      <c r="I10" t="s">
        <v>389</v>
      </c>
      <c r="L10" s="21">
        <v>6</v>
      </c>
      <c r="O10" s="18"/>
      <c r="Q10" s="18"/>
      <c r="S10" s="18"/>
      <c r="T10">
        <v>38</v>
      </c>
      <c r="U10" s="18" t="s">
        <v>408</v>
      </c>
      <c r="W10" s="18" t="s">
        <v>37</v>
      </c>
      <c r="Y10" s="18" t="s">
        <v>50</v>
      </c>
      <c r="AA10" s="18" t="s">
        <v>482</v>
      </c>
      <c r="AB10" s="18"/>
      <c r="AC10" s="18"/>
      <c r="AE10" s="18"/>
      <c r="AG10" s="18"/>
      <c r="AI10" s="18" t="s">
        <v>68</v>
      </c>
      <c r="AK10" s="18" t="s">
        <v>521</v>
      </c>
      <c r="AM10" s="1" t="s">
        <v>557</v>
      </c>
      <c r="AO10" s="18" t="s">
        <v>505</v>
      </c>
      <c r="AQ10" s="18"/>
      <c r="AS10" s="18"/>
      <c r="AU10" s="18"/>
      <c r="AY10" t="s">
        <v>637</v>
      </c>
      <c r="AZ10" s="1" t="s">
        <v>641</v>
      </c>
      <c r="BA10" s="1" t="s">
        <v>663</v>
      </c>
      <c r="BC10" s="29" t="s">
        <v>166</v>
      </c>
      <c r="BD10" s="29"/>
      <c r="BE10" s="29" t="s">
        <v>231</v>
      </c>
      <c r="BF10" s="29"/>
      <c r="BG10" s="29"/>
      <c r="BH10" s="29"/>
      <c r="BI10" s="29" t="s">
        <v>264</v>
      </c>
      <c r="BJ10" s="29" t="s">
        <v>263</v>
      </c>
      <c r="BK10" t="s">
        <v>681</v>
      </c>
      <c r="BL10" t="s">
        <v>588</v>
      </c>
      <c r="BM10" s="30" t="s">
        <v>611</v>
      </c>
      <c r="BN10" s="11" t="s">
        <v>676</v>
      </c>
      <c r="BO10" s="11" t="s">
        <v>677</v>
      </c>
      <c r="BP10" s="11" t="s">
        <v>678</v>
      </c>
      <c r="BQ10" s="11" t="s">
        <v>679</v>
      </c>
      <c r="BR10" s="11" t="s">
        <v>609</v>
      </c>
      <c r="BS10" s="34" t="s">
        <v>680</v>
      </c>
      <c r="BT10" s="30" t="s">
        <v>612</v>
      </c>
      <c r="BU10" s="11" t="s">
        <v>676</v>
      </c>
      <c r="BV10" s="11" t="s">
        <v>677</v>
      </c>
      <c r="BW10" s="11" t="s">
        <v>678</v>
      </c>
      <c r="BX10" s="11" t="s">
        <v>679</v>
      </c>
      <c r="BY10" s="11" t="s">
        <v>609</v>
      </c>
      <c r="BZ10" s="34" t="s">
        <v>680</v>
      </c>
      <c r="CA10" s="30" t="s">
        <v>613</v>
      </c>
      <c r="CB10" s="11" t="s">
        <v>676</v>
      </c>
      <c r="CC10" s="11" t="s">
        <v>677</v>
      </c>
      <c r="CD10" s="11" t="s">
        <v>678</v>
      </c>
      <c r="CE10" s="11" t="s">
        <v>679</v>
      </c>
      <c r="CF10" s="11" t="s">
        <v>609</v>
      </c>
      <c r="CG10" s="34" t="s">
        <v>680</v>
      </c>
      <c r="CH10" s="34" t="s">
        <v>375</v>
      </c>
      <c r="CI10" s="34" t="s">
        <v>375</v>
      </c>
      <c r="CJ10" s="34" t="s">
        <v>375</v>
      </c>
      <c r="CK10" s="34" t="s">
        <v>375</v>
      </c>
      <c r="CL10" s="34" t="s">
        <v>375</v>
      </c>
      <c r="CM10" s="34" t="s">
        <v>375</v>
      </c>
      <c r="CN10" s="34" t="s">
        <v>375</v>
      </c>
      <c r="CO10" s="34" t="s">
        <v>375</v>
      </c>
      <c r="CP10" s="34" t="s">
        <v>375</v>
      </c>
      <c r="CQ10" s="34" t="s">
        <v>375</v>
      </c>
      <c r="CR10" s="34" t="s">
        <v>375</v>
      </c>
      <c r="CT10" s="29" t="s">
        <v>232</v>
      </c>
      <c r="CY10" s="69" t="s">
        <v>568</v>
      </c>
      <c r="DX10" s="107" t="s">
        <v>323</v>
      </c>
    </row>
    <row r="11" spans="1:132" ht="28.5" x14ac:dyDescent="0.3">
      <c r="B11" s="22">
        <v>8</v>
      </c>
      <c r="C11" s="23" t="s">
        <v>100</v>
      </c>
      <c r="I11" t="s">
        <v>390</v>
      </c>
      <c r="L11" s="21">
        <v>7</v>
      </c>
      <c r="O11" s="18"/>
      <c r="Q11" s="18"/>
      <c r="S11" s="18"/>
      <c r="U11" s="18"/>
      <c r="W11" s="18" t="s">
        <v>38</v>
      </c>
      <c r="Y11" s="18" t="s">
        <v>51</v>
      </c>
      <c r="AA11" s="18"/>
      <c r="AB11" s="18"/>
      <c r="AC11" s="18"/>
      <c r="AE11" s="18"/>
      <c r="AG11" s="18"/>
      <c r="AI11" s="18" t="s">
        <v>732</v>
      </c>
      <c r="AK11" s="18" t="s">
        <v>522</v>
      </c>
      <c r="AM11" s="1" t="s">
        <v>558</v>
      </c>
      <c r="AO11" s="18" t="s">
        <v>506</v>
      </c>
      <c r="AQ11" s="18"/>
      <c r="AS11" s="18"/>
      <c r="AU11" s="18"/>
      <c r="BC11" s="29" t="s">
        <v>167</v>
      </c>
      <c r="BD11" s="29"/>
      <c r="BE11" s="29" t="s">
        <v>232</v>
      </c>
      <c r="BF11" s="29"/>
      <c r="BG11" s="29"/>
      <c r="BH11" s="29"/>
      <c r="BI11" s="29" t="s">
        <v>265</v>
      </c>
      <c r="BJ11" s="29" t="s">
        <v>387</v>
      </c>
      <c r="BK11" t="s">
        <v>589</v>
      </c>
      <c r="BL11" t="s">
        <v>681</v>
      </c>
      <c r="BM11" s="30" t="s">
        <v>560</v>
      </c>
      <c r="BN11" s="31" t="s">
        <v>682</v>
      </c>
      <c r="BO11" s="31" t="s">
        <v>683</v>
      </c>
      <c r="BP11" s="31" t="s">
        <v>684</v>
      </c>
      <c r="BQ11" s="31" t="s">
        <v>147</v>
      </c>
      <c r="BR11" s="31" t="s">
        <v>685</v>
      </c>
      <c r="BS11" s="31" t="s">
        <v>692</v>
      </c>
      <c r="BT11" s="31" t="s">
        <v>413</v>
      </c>
      <c r="BU11" s="31" t="s">
        <v>686</v>
      </c>
      <c r="BV11" s="31" t="s">
        <v>146</v>
      </c>
      <c r="BW11" s="31" t="s">
        <v>687</v>
      </c>
      <c r="BX11" s="31" t="s">
        <v>412</v>
      </c>
      <c r="BY11" s="31" t="s">
        <v>688</v>
      </c>
      <c r="BZ11" s="31" t="s">
        <v>689</v>
      </c>
      <c r="CA11" s="34" t="s">
        <v>610</v>
      </c>
      <c r="CB11" s="34" t="s">
        <v>610</v>
      </c>
      <c r="CC11" s="34" t="s">
        <v>375</v>
      </c>
      <c r="CD11" s="34" t="s">
        <v>375</v>
      </c>
      <c r="CE11" s="34" t="s">
        <v>375</v>
      </c>
      <c r="CF11" s="34" t="s">
        <v>375</v>
      </c>
      <c r="CG11" s="34" t="s">
        <v>375</v>
      </c>
      <c r="CH11" s="34" t="s">
        <v>375</v>
      </c>
      <c r="CI11" s="34" t="s">
        <v>375</v>
      </c>
      <c r="CJ11" s="34" t="s">
        <v>375</v>
      </c>
      <c r="CK11" s="34" t="s">
        <v>375</v>
      </c>
      <c r="CL11" s="34" t="s">
        <v>375</v>
      </c>
      <c r="CM11" s="34" t="s">
        <v>375</v>
      </c>
      <c r="CN11" s="34" t="s">
        <v>375</v>
      </c>
      <c r="CO11" s="34" t="s">
        <v>375</v>
      </c>
      <c r="CP11" s="34" t="s">
        <v>375</v>
      </c>
      <c r="CQ11" s="34" t="s">
        <v>375</v>
      </c>
      <c r="CR11" s="34" t="s">
        <v>375</v>
      </c>
      <c r="CT11" s="29" t="s">
        <v>233</v>
      </c>
      <c r="CY11" s="69" t="s">
        <v>569</v>
      </c>
      <c r="DX11" s="107" t="s">
        <v>325</v>
      </c>
    </row>
    <row r="12" spans="1:132" ht="44.25" x14ac:dyDescent="0.3">
      <c r="B12" s="22">
        <v>9</v>
      </c>
      <c r="C12" s="23" t="s">
        <v>101</v>
      </c>
      <c r="I12" t="s">
        <v>649</v>
      </c>
      <c r="L12" s="21">
        <v>8</v>
      </c>
      <c r="O12" s="18"/>
      <c r="Q12" s="18"/>
      <c r="S12" s="18"/>
      <c r="T12">
        <v>29</v>
      </c>
      <c r="U12" t="s">
        <v>15</v>
      </c>
      <c r="W12" s="18" t="s">
        <v>39</v>
      </c>
      <c r="Y12" s="18" t="s">
        <v>52</v>
      </c>
      <c r="AA12" s="18"/>
      <c r="AB12" s="18"/>
      <c r="AC12" s="18"/>
      <c r="AE12" s="18"/>
      <c r="AG12" s="18"/>
      <c r="AI12" s="18"/>
      <c r="AK12" s="18" t="s">
        <v>524</v>
      </c>
      <c r="AM12" s="1" t="s">
        <v>494</v>
      </c>
      <c r="AO12" s="18" t="s">
        <v>742</v>
      </c>
      <c r="AQ12" s="18"/>
      <c r="AS12" s="18"/>
      <c r="AU12" s="18"/>
      <c r="AZ12" s="1"/>
      <c r="BC12" s="29" t="s">
        <v>168</v>
      </c>
      <c r="BD12" s="29"/>
      <c r="BE12" s="29" t="s">
        <v>233</v>
      </c>
      <c r="BF12" s="29"/>
      <c r="BG12" s="29"/>
      <c r="BH12" s="29"/>
      <c r="BI12" s="29" t="s">
        <v>267</v>
      </c>
      <c r="BJ12" s="29" t="s">
        <v>266</v>
      </c>
      <c r="BK12" s="29"/>
      <c r="BL12" t="s">
        <v>589</v>
      </c>
      <c r="BM12" s="30" t="s">
        <v>593</v>
      </c>
      <c r="BN12" s="11" t="s">
        <v>594</v>
      </c>
      <c r="BO12" s="11" t="s">
        <v>597</v>
      </c>
      <c r="BP12" s="11" t="s">
        <v>598</v>
      </c>
      <c r="BQ12" s="11" t="s">
        <v>599</v>
      </c>
      <c r="BR12" s="11" t="s">
        <v>600</v>
      </c>
      <c r="BS12" s="11" t="s">
        <v>601</v>
      </c>
      <c r="BT12" s="11" t="s">
        <v>602</v>
      </c>
      <c r="BU12" s="11" t="s">
        <v>603</v>
      </c>
      <c r="BV12" s="11" t="s">
        <v>604</v>
      </c>
      <c r="BW12" s="11" t="s">
        <v>605</v>
      </c>
      <c r="BX12" s="11" t="s">
        <v>606</v>
      </c>
      <c r="BY12" s="11" t="s">
        <v>607</v>
      </c>
      <c r="BZ12" s="11" t="s">
        <v>595</v>
      </c>
      <c r="CA12" s="11" t="s">
        <v>608</v>
      </c>
      <c r="CB12" s="34" t="s">
        <v>621</v>
      </c>
      <c r="CC12" s="34" t="s">
        <v>610</v>
      </c>
      <c r="CD12" s="34" t="s">
        <v>375</v>
      </c>
      <c r="CE12" s="34" t="s">
        <v>375</v>
      </c>
      <c r="CF12" s="34" t="s">
        <v>375</v>
      </c>
      <c r="CG12" s="34" t="s">
        <v>375</v>
      </c>
      <c r="CH12" s="34" t="s">
        <v>375</v>
      </c>
      <c r="CI12" s="34" t="s">
        <v>375</v>
      </c>
      <c r="CJ12" s="34" t="s">
        <v>375</v>
      </c>
      <c r="CK12" s="34" t="s">
        <v>375</v>
      </c>
      <c r="CL12" s="34" t="s">
        <v>375</v>
      </c>
      <c r="CM12" s="34" t="s">
        <v>375</v>
      </c>
      <c r="CN12" s="34" t="s">
        <v>375</v>
      </c>
      <c r="CO12" s="34" t="s">
        <v>375</v>
      </c>
      <c r="CP12" s="34" t="s">
        <v>375</v>
      </c>
      <c r="CQ12" s="34" t="s">
        <v>375</v>
      </c>
      <c r="CR12" s="34" t="s">
        <v>375</v>
      </c>
      <c r="CT12" s="29" t="s">
        <v>234</v>
      </c>
      <c r="CY12" s="69" t="s">
        <v>570</v>
      </c>
      <c r="DX12" s="107" t="s">
        <v>327</v>
      </c>
    </row>
    <row r="13" spans="1:132" ht="28.5" x14ac:dyDescent="0.3">
      <c r="B13" s="22">
        <v>10</v>
      </c>
      <c r="C13" s="23" t="s">
        <v>102</v>
      </c>
      <c r="I13" t="s">
        <v>477</v>
      </c>
      <c r="L13" s="21">
        <v>9</v>
      </c>
      <c r="O13" s="18"/>
      <c r="Q13" s="18"/>
      <c r="S13" s="18"/>
      <c r="T13">
        <v>36</v>
      </c>
      <c r="U13" s="18" t="s">
        <v>733</v>
      </c>
      <c r="W13" s="18" t="s">
        <v>40</v>
      </c>
      <c r="Y13" s="18" t="s">
        <v>53</v>
      </c>
      <c r="AA13" s="18"/>
      <c r="AB13" s="18"/>
      <c r="AC13" s="18"/>
      <c r="AE13" s="18"/>
      <c r="AG13" s="18"/>
      <c r="AI13" s="18"/>
      <c r="AK13" s="18" t="s">
        <v>525</v>
      </c>
      <c r="AM13" s="1" t="s">
        <v>495</v>
      </c>
      <c r="AO13" s="18" t="s">
        <v>743</v>
      </c>
      <c r="AQ13" s="18"/>
      <c r="AS13" s="18"/>
      <c r="AU13" s="18"/>
      <c r="BC13" s="29" t="s">
        <v>169</v>
      </c>
      <c r="BD13" s="29"/>
      <c r="BE13" s="29" t="s">
        <v>234</v>
      </c>
      <c r="BF13" s="29"/>
      <c r="BG13" s="29"/>
      <c r="BH13" s="29"/>
      <c r="BI13" s="29" t="s">
        <v>269</v>
      </c>
      <c r="BJ13" s="29" t="s">
        <v>268</v>
      </c>
      <c r="BK13" s="29"/>
      <c r="CT13" s="29" t="s">
        <v>235</v>
      </c>
      <c r="CY13" s="69" t="s">
        <v>571</v>
      </c>
      <c r="DX13" s="107" t="s">
        <v>329</v>
      </c>
    </row>
    <row r="14" spans="1:132" ht="18.75" x14ac:dyDescent="0.3">
      <c r="B14" s="22">
        <v>11</v>
      </c>
      <c r="C14" s="23" t="s">
        <v>103</v>
      </c>
      <c r="I14" t="s">
        <v>585</v>
      </c>
      <c r="L14" s="21">
        <v>10</v>
      </c>
      <c r="O14" s="18"/>
      <c r="Q14" s="18"/>
      <c r="S14" s="18"/>
      <c r="T14">
        <v>2</v>
      </c>
      <c r="U14" s="59" t="s">
        <v>16</v>
      </c>
      <c r="W14" s="18" t="s">
        <v>41</v>
      </c>
      <c r="Y14" s="18" t="s">
        <v>54</v>
      </c>
      <c r="AA14" s="18"/>
      <c r="AB14" s="18"/>
      <c r="AC14" s="18"/>
      <c r="AE14" s="18"/>
      <c r="AG14" s="18"/>
      <c r="AI14" s="18"/>
      <c r="AK14" s="1" t="s">
        <v>529</v>
      </c>
      <c r="AM14" s="1" t="s">
        <v>496</v>
      </c>
      <c r="AO14" s="1" t="s">
        <v>557</v>
      </c>
      <c r="AQ14" s="18"/>
      <c r="AS14" s="18"/>
      <c r="AU14" s="18"/>
      <c r="BC14" s="29" t="s">
        <v>170</v>
      </c>
      <c r="BD14" s="29"/>
      <c r="BE14" s="29" t="s">
        <v>235</v>
      </c>
      <c r="BF14" s="29"/>
      <c r="BG14" s="29"/>
      <c r="BH14" s="29"/>
      <c r="BI14" s="29" t="s">
        <v>271</v>
      </c>
      <c r="BJ14" s="29" t="s">
        <v>270</v>
      </c>
      <c r="BK14" s="29"/>
      <c r="CT14" s="29" t="s">
        <v>236</v>
      </c>
      <c r="CY14" s="69" t="s">
        <v>572</v>
      </c>
      <c r="DX14" s="107" t="s">
        <v>335</v>
      </c>
    </row>
    <row r="15" spans="1:132" ht="30" x14ac:dyDescent="0.3">
      <c r="B15" s="22">
        <v>12</v>
      </c>
      <c r="C15" s="23" t="s">
        <v>104</v>
      </c>
      <c r="I15" t="s">
        <v>391</v>
      </c>
      <c r="L15" s="21">
        <v>11</v>
      </c>
      <c r="O15" s="18"/>
      <c r="Q15" s="18"/>
      <c r="S15" s="18"/>
      <c r="T15">
        <v>15</v>
      </c>
      <c r="U15" t="s">
        <v>407</v>
      </c>
      <c r="W15" s="18" t="s">
        <v>42</v>
      </c>
      <c r="Y15" s="18" t="s">
        <v>55</v>
      </c>
      <c r="AA15" s="18"/>
      <c r="AB15" s="18"/>
      <c r="AC15" s="18"/>
      <c r="AE15" s="18"/>
      <c r="AG15" s="18"/>
      <c r="AI15" s="18"/>
      <c r="AK15" s="1" t="s">
        <v>526</v>
      </c>
      <c r="AM15" s="1" t="s">
        <v>497</v>
      </c>
      <c r="AO15" s="1" t="s">
        <v>558</v>
      </c>
      <c r="AQ15" s="18"/>
      <c r="AS15" s="18"/>
      <c r="AU15" s="18"/>
      <c r="BC15" s="29" t="s">
        <v>171</v>
      </c>
      <c r="BD15" s="29"/>
      <c r="BE15" s="29" t="s">
        <v>236</v>
      </c>
      <c r="BF15" s="29"/>
      <c r="BG15" s="29"/>
      <c r="BH15" s="29"/>
      <c r="BI15" s="29" t="s">
        <v>273</v>
      </c>
      <c r="BJ15" s="29" t="s">
        <v>272</v>
      </c>
      <c r="BK15" s="29"/>
      <c r="CT15" s="29" t="s">
        <v>237</v>
      </c>
      <c r="CY15" s="69" t="s">
        <v>573</v>
      </c>
      <c r="DX15" s="107" t="s">
        <v>341</v>
      </c>
    </row>
    <row r="16" spans="1:132" ht="30" x14ac:dyDescent="0.3">
      <c r="B16" s="22">
        <v>13</v>
      </c>
      <c r="C16" s="23" t="s">
        <v>105</v>
      </c>
      <c r="I16" t="s">
        <v>392</v>
      </c>
      <c r="L16" s="21">
        <v>12</v>
      </c>
      <c r="T16">
        <v>13</v>
      </c>
      <c r="U16" t="s">
        <v>405</v>
      </c>
      <c r="W16" t="s">
        <v>370</v>
      </c>
      <c r="Y16" t="s">
        <v>56</v>
      </c>
      <c r="AK16" s="1" t="s">
        <v>530</v>
      </c>
      <c r="AM16" s="1" t="s">
        <v>69</v>
      </c>
      <c r="AO16" s="1" t="s">
        <v>507</v>
      </c>
      <c r="BC16" s="29" t="s">
        <v>172</v>
      </c>
      <c r="BD16" s="29"/>
      <c r="BE16" s="29" t="s">
        <v>237</v>
      </c>
      <c r="BF16" s="29"/>
      <c r="BG16" s="29"/>
      <c r="BH16" s="29"/>
      <c r="BI16" s="29" t="s">
        <v>275</v>
      </c>
      <c r="BJ16" s="29" t="s">
        <v>274</v>
      </c>
      <c r="BK16" s="29"/>
      <c r="CT16" s="29" t="s">
        <v>238</v>
      </c>
      <c r="CY16" s="69" t="s">
        <v>574</v>
      </c>
      <c r="DX16" s="107" t="s">
        <v>338</v>
      </c>
    </row>
    <row r="17" spans="2:128" ht="30" x14ac:dyDescent="0.3">
      <c r="B17" s="22">
        <v>14</v>
      </c>
      <c r="C17" s="23" t="s">
        <v>106</v>
      </c>
      <c r="L17" s="21">
        <v>13</v>
      </c>
      <c r="T17">
        <v>14</v>
      </c>
      <c r="U17" t="s">
        <v>406</v>
      </c>
      <c r="W17" t="s">
        <v>43</v>
      </c>
      <c r="Y17" t="s">
        <v>57</v>
      </c>
      <c r="AK17" s="1" t="s">
        <v>527</v>
      </c>
      <c r="AM17" s="1" t="s">
        <v>498</v>
      </c>
      <c r="AO17" t="s">
        <v>508</v>
      </c>
      <c r="BC17" s="29" t="s">
        <v>173</v>
      </c>
      <c r="BD17" s="29"/>
      <c r="BE17" s="29" t="s">
        <v>238</v>
      </c>
      <c r="BF17" s="29"/>
      <c r="BG17" s="29"/>
      <c r="BH17" s="29"/>
      <c r="BI17" s="29" t="s">
        <v>279</v>
      </c>
      <c r="BJ17" s="29" t="s">
        <v>278</v>
      </c>
      <c r="BK17" s="29"/>
      <c r="CT17" s="29" t="s">
        <v>239</v>
      </c>
      <c r="CY17" s="69" t="s">
        <v>575</v>
      </c>
      <c r="DX17" s="107" t="s">
        <v>340</v>
      </c>
    </row>
    <row r="18" spans="2:128" ht="44.25" x14ac:dyDescent="0.3">
      <c r="B18" s="22">
        <v>15</v>
      </c>
      <c r="C18" s="23" t="s">
        <v>107</v>
      </c>
      <c r="L18" s="21">
        <v>14</v>
      </c>
      <c r="T18">
        <v>34</v>
      </c>
      <c r="U18" t="s">
        <v>17</v>
      </c>
      <c r="Y18" t="s">
        <v>58</v>
      </c>
      <c r="AK18" s="1" t="s">
        <v>528</v>
      </c>
      <c r="AM18" s="1" t="s">
        <v>499</v>
      </c>
      <c r="AO18" s="1" t="s">
        <v>509</v>
      </c>
      <c r="BC18" s="29" t="s">
        <v>174</v>
      </c>
      <c r="BD18" s="29"/>
      <c r="BE18" s="29" t="s">
        <v>239</v>
      </c>
      <c r="BF18" s="29"/>
      <c r="BG18" s="29"/>
      <c r="BH18" s="29"/>
      <c r="BI18" s="29" t="s">
        <v>281</v>
      </c>
      <c r="BJ18" s="29" t="s">
        <v>280</v>
      </c>
      <c r="BK18" s="29"/>
      <c r="CT18" s="29" t="s">
        <v>240</v>
      </c>
      <c r="CY18" s="69" t="s">
        <v>576</v>
      </c>
      <c r="DX18" s="107" t="s">
        <v>342</v>
      </c>
    </row>
    <row r="19" spans="2:128" ht="30" x14ac:dyDescent="0.3">
      <c r="B19" s="22">
        <v>16</v>
      </c>
      <c r="C19" s="23" t="s">
        <v>108</v>
      </c>
      <c r="L19" s="21">
        <v>15</v>
      </c>
      <c r="T19">
        <v>28</v>
      </c>
      <c r="U19" t="s">
        <v>18</v>
      </c>
      <c r="Y19" t="s">
        <v>59</v>
      </c>
      <c r="AK19" s="1" t="s">
        <v>531</v>
      </c>
      <c r="BC19" s="29" t="s">
        <v>175</v>
      </c>
      <c r="BD19" s="29"/>
      <c r="BE19" s="29" t="s">
        <v>240</v>
      </c>
      <c r="BF19" s="29"/>
      <c r="BG19" s="29"/>
      <c r="BH19" s="29"/>
      <c r="BI19" s="29" t="s">
        <v>283</v>
      </c>
      <c r="BJ19" s="29" t="s">
        <v>282</v>
      </c>
      <c r="BK19" s="29"/>
      <c r="CT19" s="29" t="s">
        <v>241</v>
      </c>
      <c r="CY19" s="69" t="s">
        <v>577</v>
      </c>
      <c r="DX19" s="107" t="s">
        <v>344</v>
      </c>
    </row>
    <row r="20" spans="2:128" ht="18.75" x14ac:dyDescent="0.3">
      <c r="B20" s="22">
        <v>17</v>
      </c>
      <c r="C20" s="23" t="s">
        <v>109</v>
      </c>
      <c r="L20" s="21">
        <v>16</v>
      </c>
      <c r="T20">
        <v>33</v>
      </c>
      <c r="U20" t="s">
        <v>19</v>
      </c>
      <c r="AK20" s="1" t="s">
        <v>532</v>
      </c>
      <c r="BC20" s="29" t="s">
        <v>176</v>
      </c>
      <c r="BD20" s="29"/>
      <c r="BE20" s="29" t="s">
        <v>241</v>
      </c>
      <c r="BF20" s="29"/>
      <c r="BG20" s="29"/>
      <c r="BH20" s="29"/>
      <c r="BI20" s="29" t="s">
        <v>286</v>
      </c>
      <c r="BJ20" s="29" t="s">
        <v>284</v>
      </c>
      <c r="BK20" s="29"/>
      <c r="CT20" s="29" t="s">
        <v>242</v>
      </c>
      <c r="CY20" s="69" t="s">
        <v>578</v>
      </c>
      <c r="DX20" s="107" t="s">
        <v>346</v>
      </c>
    </row>
    <row r="21" spans="2:128" ht="56.25" x14ac:dyDescent="0.3">
      <c r="B21" s="22">
        <v>18</v>
      </c>
      <c r="C21" s="23" t="s">
        <v>110</v>
      </c>
      <c r="L21" s="21">
        <v>17</v>
      </c>
      <c r="T21">
        <v>37</v>
      </c>
      <c r="U21" t="s">
        <v>734</v>
      </c>
      <c r="AK21" s="1" t="s">
        <v>744</v>
      </c>
      <c r="BC21" s="29" t="s">
        <v>177</v>
      </c>
      <c r="BD21" s="29"/>
      <c r="BE21" s="29" t="s">
        <v>242</v>
      </c>
      <c r="BF21" s="29"/>
      <c r="BG21" s="29"/>
      <c r="BH21" s="29"/>
      <c r="BI21" s="29" t="s">
        <v>291</v>
      </c>
      <c r="BJ21" s="32" t="s">
        <v>290</v>
      </c>
      <c r="BK21" s="29"/>
      <c r="CT21" s="29" t="s">
        <v>243</v>
      </c>
      <c r="CY21" s="69" t="s">
        <v>579</v>
      </c>
      <c r="DX21" s="107" t="s">
        <v>348</v>
      </c>
    </row>
    <row r="22" spans="2:128" ht="18.75" x14ac:dyDescent="0.3">
      <c r="B22" s="22">
        <v>19</v>
      </c>
      <c r="C22" s="23" t="s">
        <v>111</v>
      </c>
      <c r="L22" s="21">
        <v>18</v>
      </c>
      <c r="T22">
        <v>3</v>
      </c>
      <c r="U22" t="s">
        <v>397</v>
      </c>
      <c r="AK22" s="1" t="s">
        <v>746</v>
      </c>
      <c r="BC22" s="29" t="s">
        <v>178</v>
      </c>
      <c r="BD22" s="29"/>
      <c r="BE22" s="29" t="s">
        <v>243</v>
      </c>
      <c r="BF22" s="29"/>
      <c r="BG22" s="29"/>
      <c r="BH22" s="29"/>
      <c r="BI22" s="29" t="s">
        <v>295</v>
      </c>
      <c r="BJ22" s="29" t="s">
        <v>294</v>
      </c>
      <c r="BK22" s="29"/>
      <c r="CT22" s="29" t="s">
        <v>244</v>
      </c>
      <c r="CY22" s="69" t="s">
        <v>580</v>
      </c>
      <c r="DX22" s="107" t="s">
        <v>350</v>
      </c>
    </row>
    <row r="23" spans="2:128" ht="30" x14ac:dyDescent="0.3">
      <c r="B23" s="22">
        <v>20</v>
      </c>
      <c r="C23" s="23" t="s">
        <v>651</v>
      </c>
      <c r="L23" s="21">
        <v>19</v>
      </c>
      <c r="T23">
        <v>8</v>
      </c>
      <c r="U23" t="s">
        <v>20</v>
      </c>
      <c r="AK23" s="1" t="s">
        <v>745</v>
      </c>
      <c r="BC23" s="29" t="s">
        <v>179</v>
      </c>
      <c r="BD23" s="29"/>
      <c r="BE23" s="29" t="s">
        <v>244</v>
      </c>
      <c r="BF23" s="29"/>
      <c r="BG23" s="29"/>
      <c r="BH23" s="29"/>
      <c r="BI23" s="29" t="s">
        <v>297</v>
      </c>
      <c r="BJ23" s="29" t="s">
        <v>296</v>
      </c>
      <c r="BK23" s="29"/>
      <c r="CT23" s="29" t="s">
        <v>245</v>
      </c>
      <c r="CY23" s="69" t="s">
        <v>581</v>
      </c>
      <c r="DX23" s="107" t="s">
        <v>352</v>
      </c>
    </row>
    <row r="24" spans="2:128" ht="44.25" x14ac:dyDescent="0.3">
      <c r="B24" s="22">
        <v>21</v>
      </c>
      <c r="C24" s="23" t="s">
        <v>112</v>
      </c>
      <c r="L24" s="21">
        <v>20</v>
      </c>
      <c r="T24">
        <v>24</v>
      </c>
      <c r="U24" t="s">
        <v>21</v>
      </c>
      <c r="AK24" s="1" t="s">
        <v>533</v>
      </c>
      <c r="BC24" s="29" t="s">
        <v>180</v>
      </c>
      <c r="BD24" s="29"/>
      <c r="BE24" s="29" t="s">
        <v>245</v>
      </c>
      <c r="BF24" s="29"/>
      <c r="BG24" s="29"/>
      <c r="BH24" s="29"/>
      <c r="BI24" s="29" t="s">
        <v>299</v>
      </c>
      <c r="BJ24" s="29" t="s">
        <v>298</v>
      </c>
      <c r="BK24" s="29"/>
      <c r="CT24" t="e">
        <f>VLOOKUP('Data Entry'!$J33,LookUp!$CT$3:$CX$23,2)</f>
        <v>#N/A</v>
      </c>
      <c r="DX24" s="107" t="s">
        <v>361</v>
      </c>
    </row>
    <row r="25" spans="2:128" ht="30" x14ac:dyDescent="0.3">
      <c r="B25" s="22">
        <v>22</v>
      </c>
      <c r="C25" s="23" t="s">
        <v>113</v>
      </c>
      <c r="L25" s="21">
        <v>21</v>
      </c>
      <c r="T25">
        <v>9</v>
      </c>
      <c r="U25" t="s">
        <v>22</v>
      </c>
      <c r="AK25" s="1" t="s">
        <v>534</v>
      </c>
      <c r="BC25" s="29" t="s">
        <v>181</v>
      </c>
      <c r="BD25" s="29"/>
      <c r="BF25" s="29"/>
      <c r="BG25" s="29"/>
      <c r="BH25" s="29"/>
      <c r="BI25" s="29" t="s">
        <v>307</v>
      </c>
      <c r="BJ25" s="29" t="s">
        <v>306</v>
      </c>
      <c r="BK25" s="29"/>
      <c r="CT25" t="e">
        <f>VLOOKUP('Data Entry'!$J33,LookUp!$CT$3:$CX$23,3)</f>
        <v>#N/A</v>
      </c>
      <c r="DX25" s="107" t="s">
        <v>618</v>
      </c>
    </row>
    <row r="26" spans="2:128" ht="30" x14ac:dyDescent="0.3">
      <c r="B26" s="22">
        <v>23</v>
      </c>
      <c r="C26" s="23" t="s">
        <v>114</v>
      </c>
      <c r="L26" s="21">
        <v>22</v>
      </c>
      <c r="T26">
        <v>5</v>
      </c>
      <c r="U26" t="s">
        <v>735</v>
      </c>
      <c r="AK26" s="1" t="s">
        <v>535</v>
      </c>
      <c r="BC26" s="29" t="s">
        <v>182</v>
      </c>
      <c r="BD26" s="29"/>
      <c r="BF26" s="29"/>
      <c r="BG26" s="29"/>
      <c r="BH26" s="29"/>
      <c r="BI26" s="29" t="s">
        <v>309</v>
      </c>
      <c r="BJ26" s="29" t="s">
        <v>308</v>
      </c>
      <c r="BK26" s="29"/>
      <c r="DX26" s="107" t="s">
        <v>467</v>
      </c>
    </row>
    <row r="27" spans="2:128" ht="30" x14ac:dyDescent="0.3">
      <c r="B27" s="22">
        <v>24</v>
      </c>
      <c r="C27" s="23" t="s">
        <v>115</v>
      </c>
      <c r="L27" s="21">
        <v>23</v>
      </c>
      <c r="T27">
        <v>4</v>
      </c>
      <c r="U27" t="s">
        <v>23</v>
      </c>
      <c r="AK27" s="1" t="s">
        <v>536</v>
      </c>
      <c r="BC27" s="29" t="s">
        <v>183</v>
      </c>
      <c r="BD27" s="29"/>
      <c r="BF27" s="29"/>
      <c r="BG27" s="29"/>
      <c r="BH27" s="29"/>
      <c r="BI27" s="29" t="s">
        <v>315</v>
      </c>
      <c r="BJ27" s="29" t="s">
        <v>314</v>
      </c>
      <c r="BK27" s="29"/>
      <c r="DX27" s="107" t="s">
        <v>468</v>
      </c>
    </row>
    <row r="28" spans="2:128" ht="30" x14ac:dyDescent="0.3">
      <c r="B28" s="22">
        <v>25</v>
      </c>
      <c r="C28" s="23" t="s">
        <v>116</v>
      </c>
      <c r="L28" s="21">
        <v>24</v>
      </c>
      <c r="T28">
        <v>7</v>
      </c>
      <c r="U28" t="s">
        <v>24</v>
      </c>
      <c r="AK28" s="1" t="s">
        <v>537</v>
      </c>
      <c r="BC28" s="29" t="s">
        <v>184</v>
      </c>
      <c r="BD28" s="29"/>
      <c r="BE28" s="29"/>
      <c r="BF28" s="29"/>
      <c r="BG28" s="29"/>
      <c r="BH28" s="29"/>
      <c r="BI28" s="29" t="s">
        <v>331</v>
      </c>
      <c r="BJ28" s="29" t="s">
        <v>330</v>
      </c>
      <c r="BK28" s="29"/>
    </row>
    <row r="29" spans="2:128" ht="30" x14ac:dyDescent="0.3">
      <c r="B29" s="22">
        <v>26</v>
      </c>
      <c r="C29" s="23" t="s">
        <v>117</v>
      </c>
      <c r="L29" s="21">
        <v>25</v>
      </c>
      <c r="T29">
        <v>6</v>
      </c>
      <c r="U29" t="s">
        <v>736</v>
      </c>
      <c r="AK29" s="1" t="s">
        <v>538</v>
      </c>
      <c r="BC29" s="29" t="s">
        <v>185</v>
      </c>
      <c r="BD29" s="29"/>
      <c r="BE29" s="29"/>
      <c r="BF29" s="29"/>
      <c r="BG29" s="29"/>
      <c r="BH29" s="29"/>
      <c r="BI29" s="29" t="s">
        <v>333</v>
      </c>
      <c r="BJ29" s="29" t="s">
        <v>332</v>
      </c>
      <c r="BK29" s="29"/>
    </row>
    <row r="30" spans="2:128" ht="18.75" x14ac:dyDescent="0.3">
      <c r="B30" s="22">
        <v>27</v>
      </c>
      <c r="C30" s="23" t="s">
        <v>118</v>
      </c>
      <c r="L30" s="21">
        <v>26</v>
      </c>
      <c r="T30">
        <v>25</v>
      </c>
      <c r="U30" t="s">
        <v>25</v>
      </c>
      <c r="AK30" s="1" t="s">
        <v>539</v>
      </c>
      <c r="BC30" s="29" t="s">
        <v>186</v>
      </c>
      <c r="BD30" s="29"/>
      <c r="BE30" s="29"/>
      <c r="BF30" s="29"/>
      <c r="BG30" s="29"/>
      <c r="BH30" s="29"/>
      <c r="BI30" s="62" t="s">
        <v>356</v>
      </c>
      <c r="BJ30" s="29" t="s">
        <v>355</v>
      </c>
      <c r="BK30" s="29"/>
    </row>
    <row r="31" spans="2:128" ht="30" x14ac:dyDescent="0.3">
      <c r="L31" s="21">
        <v>27</v>
      </c>
      <c r="T31">
        <v>12</v>
      </c>
      <c r="U31" s="59" t="s">
        <v>404</v>
      </c>
      <c r="AK31" s="1" t="s">
        <v>540</v>
      </c>
      <c r="BC31" s="29" t="s">
        <v>187</v>
      </c>
      <c r="BD31" s="29"/>
      <c r="BE31" s="29"/>
      <c r="BF31" s="29"/>
      <c r="BG31" s="29"/>
      <c r="BH31" s="29"/>
      <c r="BI31" s="29" t="s">
        <v>421</v>
      </c>
      <c r="BJ31" s="32" t="s">
        <v>424</v>
      </c>
      <c r="BK31" s="29"/>
    </row>
    <row r="32" spans="2:128" ht="37.5" x14ac:dyDescent="0.3">
      <c r="L32" s="21">
        <v>28</v>
      </c>
      <c r="T32">
        <v>17</v>
      </c>
      <c r="U32" t="s">
        <v>399</v>
      </c>
      <c r="AK32" s="1" t="s">
        <v>541</v>
      </c>
      <c r="BC32" s="29" t="s">
        <v>188</v>
      </c>
      <c r="BD32" s="29"/>
      <c r="BE32" s="29"/>
      <c r="BF32" s="29"/>
      <c r="BG32" s="29"/>
      <c r="BH32" s="29"/>
      <c r="BI32" s="29" t="s">
        <v>422</v>
      </c>
      <c r="BJ32" s="32" t="s">
        <v>425</v>
      </c>
      <c r="BK32" s="29"/>
    </row>
    <row r="33" spans="12:63" ht="37.5" x14ac:dyDescent="0.3">
      <c r="L33" s="21">
        <v>29</v>
      </c>
      <c r="T33">
        <v>18</v>
      </c>
      <c r="U33" t="s">
        <v>431</v>
      </c>
      <c r="AK33" s="1" t="s">
        <v>739</v>
      </c>
      <c r="BC33" s="29" t="s">
        <v>189</v>
      </c>
      <c r="BD33" s="29"/>
      <c r="BE33" s="29"/>
      <c r="BF33" s="29"/>
      <c r="BG33" s="29"/>
      <c r="BH33" s="29"/>
      <c r="BI33" s="29" t="s">
        <v>423</v>
      </c>
      <c r="BJ33" s="32" t="s">
        <v>426</v>
      </c>
      <c r="BK33" s="29"/>
    </row>
    <row r="34" spans="12:63" ht="30" x14ac:dyDescent="0.3">
      <c r="L34" s="21">
        <v>30</v>
      </c>
      <c r="T34">
        <v>23</v>
      </c>
      <c r="U34" t="s">
        <v>26</v>
      </c>
      <c r="AK34" s="1" t="s">
        <v>740</v>
      </c>
      <c r="BC34" s="29" t="s">
        <v>190</v>
      </c>
      <c r="BD34" s="29"/>
      <c r="BE34" s="29"/>
      <c r="BF34" s="29"/>
      <c r="BG34" s="29"/>
      <c r="BH34" s="29"/>
      <c r="BI34" s="29" t="s">
        <v>427</v>
      </c>
      <c r="BJ34" s="29" t="s">
        <v>429</v>
      </c>
      <c r="BK34" s="29"/>
    </row>
    <row r="35" spans="12:63" ht="30" x14ac:dyDescent="0.3">
      <c r="L35" s="21">
        <v>31</v>
      </c>
      <c r="T35">
        <v>19</v>
      </c>
      <c r="U35" t="s">
        <v>400</v>
      </c>
      <c r="AK35" s="1" t="s">
        <v>741</v>
      </c>
      <c r="BC35" s="29" t="s">
        <v>191</v>
      </c>
      <c r="BD35" s="29"/>
      <c r="BE35" s="29"/>
      <c r="BF35" s="29"/>
      <c r="BG35" s="29"/>
      <c r="BH35" s="29"/>
      <c r="BI35" s="29" t="s">
        <v>428</v>
      </c>
      <c r="BJ35" s="29" t="s">
        <v>430</v>
      </c>
      <c r="BK35" s="29"/>
    </row>
    <row r="36" spans="12:63" ht="30" x14ac:dyDescent="0.3">
      <c r="L36" s="21">
        <v>32</v>
      </c>
      <c r="T36">
        <v>11</v>
      </c>
      <c r="U36" t="s">
        <v>403</v>
      </c>
      <c r="AK36" s="1" t="s">
        <v>542</v>
      </c>
      <c r="BC36" s="29" t="s">
        <v>192</v>
      </c>
      <c r="BD36" s="29"/>
      <c r="BE36" s="29"/>
      <c r="BF36" s="29"/>
      <c r="BG36" s="29"/>
      <c r="BH36" s="29"/>
      <c r="BK36" s="29"/>
    </row>
    <row r="37" spans="12:63" ht="18.75" x14ac:dyDescent="0.3">
      <c r="L37" s="21">
        <v>33</v>
      </c>
      <c r="T37">
        <v>30</v>
      </c>
      <c r="U37" s="59" t="s">
        <v>27</v>
      </c>
      <c r="AK37" s="1" t="s">
        <v>543</v>
      </c>
      <c r="BC37" s="29" t="s">
        <v>193</v>
      </c>
      <c r="BD37" s="29"/>
      <c r="BE37" s="29"/>
      <c r="BF37" s="29"/>
      <c r="BG37" s="29"/>
      <c r="BH37" s="29"/>
      <c r="BK37" s="29"/>
    </row>
    <row r="38" spans="12:63" ht="30" x14ac:dyDescent="0.3">
      <c r="L38" s="21">
        <v>34</v>
      </c>
      <c r="T38">
        <v>27</v>
      </c>
      <c r="U38" s="59" t="s">
        <v>28</v>
      </c>
      <c r="AK38" s="1" t="s">
        <v>544</v>
      </c>
      <c r="BC38" s="29" t="s">
        <v>194</v>
      </c>
      <c r="BD38" s="29"/>
      <c r="BE38" s="29"/>
      <c r="BF38" s="29"/>
      <c r="BG38" s="29"/>
      <c r="BH38" s="29"/>
      <c r="BK38" s="29"/>
    </row>
    <row r="39" spans="12:63" ht="30" x14ac:dyDescent="0.3">
      <c r="L39" s="21">
        <v>35</v>
      </c>
      <c r="T39">
        <v>20</v>
      </c>
      <c r="U39" t="s">
        <v>29</v>
      </c>
      <c r="AK39" s="1" t="s">
        <v>545</v>
      </c>
      <c r="BC39" s="29" t="s">
        <v>195</v>
      </c>
      <c r="BD39" s="29"/>
      <c r="BE39" s="29"/>
      <c r="BF39" s="29"/>
      <c r="BG39" s="29"/>
      <c r="BH39" s="29"/>
      <c r="BK39" s="29"/>
    </row>
    <row r="40" spans="12:63" ht="30" x14ac:dyDescent="0.3">
      <c r="L40" s="21">
        <v>36</v>
      </c>
      <c r="T40">
        <v>21</v>
      </c>
      <c r="U40" s="59" t="s">
        <v>401</v>
      </c>
      <c r="AK40" s="1" t="s">
        <v>546</v>
      </c>
      <c r="BC40" s="29" t="s">
        <v>196</v>
      </c>
      <c r="BD40" s="29"/>
      <c r="BE40" s="29"/>
      <c r="BF40" s="29"/>
      <c r="BG40" s="29"/>
      <c r="BH40" s="29"/>
      <c r="BK40" s="29"/>
    </row>
    <row r="41" spans="12:63" ht="30" x14ac:dyDescent="0.3">
      <c r="L41" s="21">
        <v>37</v>
      </c>
      <c r="T41">
        <v>16</v>
      </c>
      <c r="U41" t="s">
        <v>398</v>
      </c>
      <c r="AK41" s="1" t="s">
        <v>547</v>
      </c>
      <c r="BC41" s="29" t="s">
        <v>197</v>
      </c>
      <c r="BD41" s="29"/>
      <c r="BE41" s="29"/>
      <c r="BF41" s="29"/>
      <c r="BG41" s="29"/>
      <c r="BH41" s="29"/>
      <c r="BK41" s="29"/>
    </row>
    <row r="42" spans="12:63" ht="44.25" x14ac:dyDescent="0.3">
      <c r="L42" s="21">
        <v>38</v>
      </c>
      <c r="T42">
        <v>26</v>
      </c>
      <c r="U42" t="s">
        <v>30</v>
      </c>
      <c r="AK42" s="1" t="s">
        <v>548</v>
      </c>
      <c r="BC42" s="29" t="s">
        <v>198</v>
      </c>
      <c r="BD42" s="29"/>
      <c r="BE42" s="29"/>
      <c r="BF42" s="29"/>
      <c r="BG42" s="29"/>
      <c r="BH42" s="29"/>
      <c r="BK42" s="29"/>
    </row>
    <row r="43" spans="12:63" ht="18.75" x14ac:dyDescent="0.3">
      <c r="L43" s="21">
        <v>39</v>
      </c>
      <c r="T43">
        <v>39</v>
      </c>
      <c r="U43" t="s">
        <v>119</v>
      </c>
      <c r="AK43" s="96" t="s">
        <v>549</v>
      </c>
      <c r="BC43" s="29" t="s">
        <v>199</v>
      </c>
      <c r="BD43" s="29"/>
      <c r="BE43" s="29"/>
      <c r="BF43" s="29"/>
      <c r="BG43" s="29"/>
      <c r="BH43" s="29"/>
      <c r="BK43" s="29"/>
    </row>
    <row r="44" spans="12:63" ht="18.75" x14ac:dyDescent="0.3">
      <c r="L44" s="21">
        <v>40</v>
      </c>
      <c r="T44">
        <v>40</v>
      </c>
      <c r="U44" s="18" t="s">
        <v>435</v>
      </c>
      <c r="AK44" s="96"/>
      <c r="BC44" s="29" t="s">
        <v>200</v>
      </c>
      <c r="BD44" s="29"/>
      <c r="BE44" s="29"/>
      <c r="BF44" s="29"/>
      <c r="BG44" s="29"/>
      <c r="BH44" s="29"/>
      <c r="BK44" s="29"/>
    </row>
    <row r="45" spans="12:63" ht="18.75" x14ac:dyDescent="0.3">
      <c r="L45" s="21">
        <v>41</v>
      </c>
      <c r="U45" s="18"/>
      <c r="BC45" s="29" t="s">
        <v>201</v>
      </c>
      <c r="BD45" s="29"/>
      <c r="BE45" s="29"/>
      <c r="BF45" s="29"/>
      <c r="BG45" s="29"/>
      <c r="BH45" s="29"/>
      <c r="BK45" s="29"/>
    </row>
    <row r="46" spans="12:63" ht="18.75" x14ac:dyDescent="0.3">
      <c r="L46" s="21">
        <v>42</v>
      </c>
      <c r="U46" s="12" t="s">
        <v>442</v>
      </c>
      <c r="BC46" s="29" t="s">
        <v>202</v>
      </c>
      <c r="BD46" s="29"/>
      <c r="BE46" s="29"/>
      <c r="BF46" s="29"/>
      <c r="BG46" s="29"/>
      <c r="BH46" s="29"/>
      <c r="BK46" s="29"/>
    </row>
    <row r="47" spans="12:63" ht="18.75" x14ac:dyDescent="0.3">
      <c r="L47" s="21">
        <v>43</v>
      </c>
      <c r="T47" t="s">
        <v>396</v>
      </c>
      <c r="U47" s="26" t="s">
        <v>671</v>
      </c>
      <c r="BC47" s="29" t="s">
        <v>203</v>
      </c>
      <c r="BD47" s="29"/>
      <c r="BE47" s="29"/>
      <c r="BF47" s="29"/>
      <c r="BG47" s="29"/>
      <c r="BH47" s="29"/>
      <c r="BK47" s="29"/>
    </row>
    <row r="48" spans="12:63" ht="18.75" x14ac:dyDescent="0.3">
      <c r="L48" s="21">
        <v>44</v>
      </c>
      <c r="T48">
        <v>32</v>
      </c>
      <c r="U48" t="s">
        <v>729</v>
      </c>
      <c r="BC48" s="29" t="s">
        <v>204</v>
      </c>
      <c r="BD48" s="29"/>
      <c r="BE48" s="29"/>
      <c r="BF48" s="29"/>
      <c r="BG48" s="29"/>
      <c r="BH48" s="29"/>
      <c r="BK48" s="29"/>
    </row>
    <row r="49" spans="12:63" ht="18.75" x14ac:dyDescent="0.3">
      <c r="L49" s="21">
        <v>45</v>
      </c>
      <c r="T49">
        <v>22</v>
      </c>
      <c r="U49" t="s">
        <v>402</v>
      </c>
      <c r="BC49" s="29" t="s">
        <v>205</v>
      </c>
      <c r="BD49" s="29"/>
      <c r="BE49" s="29"/>
      <c r="BF49" s="29"/>
      <c r="BG49" s="29"/>
      <c r="BH49" s="29"/>
      <c r="BK49" s="29"/>
    </row>
    <row r="50" spans="12:63" ht="18.75" x14ac:dyDescent="0.3">
      <c r="L50" s="21">
        <v>46</v>
      </c>
      <c r="T50">
        <v>35</v>
      </c>
      <c r="U50" t="s">
        <v>14</v>
      </c>
      <c r="BC50" s="29" t="s">
        <v>206</v>
      </c>
      <c r="BD50" s="29"/>
      <c r="BE50" s="29"/>
      <c r="BF50" s="29"/>
      <c r="BG50" s="29"/>
      <c r="BH50" s="29"/>
      <c r="BK50" s="29"/>
    </row>
    <row r="51" spans="12:63" ht="18.75" x14ac:dyDescent="0.3">
      <c r="L51" s="21">
        <v>47</v>
      </c>
      <c r="T51">
        <v>10</v>
      </c>
      <c r="U51" t="s">
        <v>395</v>
      </c>
      <c r="BC51" s="29" t="s">
        <v>207</v>
      </c>
      <c r="BD51" s="29"/>
      <c r="BE51" s="29"/>
      <c r="BF51" s="29"/>
      <c r="BG51" s="29"/>
      <c r="BH51" s="29"/>
      <c r="BK51" s="29"/>
    </row>
    <row r="52" spans="12:63" ht="28.5" x14ac:dyDescent="0.3">
      <c r="L52" s="21">
        <v>48</v>
      </c>
      <c r="T52">
        <v>38</v>
      </c>
      <c r="U52" s="18" t="s">
        <v>408</v>
      </c>
      <c r="BC52" s="29" t="s">
        <v>208</v>
      </c>
      <c r="BD52" s="29"/>
      <c r="BE52" s="29"/>
      <c r="BF52" s="29"/>
      <c r="BG52" s="29"/>
      <c r="BH52" s="29"/>
      <c r="BK52" s="29"/>
    </row>
    <row r="53" spans="12:63" ht="18.75" x14ac:dyDescent="0.3">
      <c r="L53" s="21">
        <v>49</v>
      </c>
      <c r="T53">
        <v>29</v>
      </c>
      <c r="U53" t="s">
        <v>15</v>
      </c>
      <c r="BC53" s="29" t="s">
        <v>209</v>
      </c>
      <c r="BD53" s="29"/>
      <c r="BE53" s="29"/>
      <c r="BF53" s="29"/>
      <c r="BG53" s="29"/>
      <c r="BH53" s="29"/>
      <c r="BK53" s="29"/>
    </row>
    <row r="54" spans="12:63" ht="28.5" x14ac:dyDescent="0.3">
      <c r="L54" s="21">
        <v>50</v>
      </c>
      <c r="T54">
        <v>36</v>
      </c>
      <c r="U54" s="18" t="s">
        <v>733</v>
      </c>
      <c r="BC54" s="29" t="s">
        <v>210</v>
      </c>
      <c r="BD54" s="29"/>
      <c r="BE54" s="29"/>
      <c r="BF54" s="29"/>
      <c r="BG54" s="29"/>
      <c r="BH54" s="29"/>
      <c r="BK54" s="29"/>
    </row>
    <row r="55" spans="12:63" ht="18.75" x14ac:dyDescent="0.3">
      <c r="L55" s="21">
        <v>51</v>
      </c>
      <c r="T55">
        <v>15</v>
      </c>
      <c r="U55" t="s">
        <v>407</v>
      </c>
      <c r="BC55" s="29" t="s">
        <v>211</v>
      </c>
      <c r="BD55" s="29"/>
      <c r="BE55" s="29"/>
      <c r="BF55" s="29"/>
      <c r="BG55" s="29"/>
      <c r="BH55" s="29"/>
      <c r="BK55" s="29"/>
    </row>
    <row r="56" spans="12:63" ht="18.75" x14ac:dyDescent="0.3">
      <c r="L56" s="21">
        <v>52</v>
      </c>
      <c r="T56">
        <v>13</v>
      </c>
      <c r="U56" t="s">
        <v>405</v>
      </c>
      <c r="BC56" s="29" t="s">
        <v>212</v>
      </c>
      <c r="BD56" s="29"/>
      <c r="BE56" s="29"/>
      <c r="BF56" s="29"/>
      <c r="BG56" s="29"/>
      <c r="BH56" s="29"/>
      <c r="BK56" s="29"/>
    </row>
    <row r="57" spans="12:63" ht="18.75" x14ac:dyDescent="0.3">
      <c r="L57" s="21">
        <v>53</v>
      </c>
      <c r="T57">
        <v>14</v>
      </c>
      <c r="U57" t="s">
        <v>406</v>
      </c>
      <c r="BC57" s="29" t="s">
        <v>213</v>
      </c>
      <c r="BD57" s="29"/>
      <c r="BE57" s="29"/>
      <c r="BF57" s="29"/>
      <c r="BG57" s="29"/>
      <c r="BH57" s="29"/>
      <c r="BK57" s="29"/>
    </row>
    <row r="58" spans="12:63" ht="18.75" x14ac:dyDescent="0.3">
      <c r="L58" s="21">
        <v>54</v>
      </c>
      <c r="T58">
        <v>34</v>
      </c>
      <c r="U58" t="s">
        <v>17</v>
      </c>
      <c r="BC58" s="29" t="s">
        <v>214</v>
      </c>
      <c r="BD58" s="29"/>
      <c r="BE58" s="29"/>
      <c r="BF58" s="29"/>
      <c r="BG58" s="29"/>
      <c r="BH58" s="29"/>
      <c r="BK58" s="29"/>
    </row>
    <row r="59" spans="12:63" ht="18.75" x14ac:dyDescent="0.3">
      <c r="L59" s="21">
        <v>55</v>
      </c>
      <c r="T59">
        <v>28</v>
      </c>
      <c r="U59" t="s">
        <v>18</v>
      </c>
      <c r="BC59" s="29" t="s">
        <v>737</v>
      </c>
      <c r="BD59" s="29"/>
      <c r="BE59" s="29"/>
      <c r="BF59" s="29"/>
      <c r="BG59" s="29"/>
      <c r="BH59" s="29"/>
      <c r="BK59" s="29"/>
    </row>
    <row r="60" spans="12:63" ht="18.75" x14ac:dyDescent="0.3">
      <c r="L60" s="21">
        <v>56</v>
      </c>
      <c r="T60">
        <v>33</v>
      </c>
      <c r="U60" t="s">
        <v>19</v>
      </c>
      <c r="BC60" s="29" t="s">
        <v>738</v>
      </c>
      <c r="BD60" s="29"/>
      <c r="BE60" s="29"/>
      <c r="BF60" s="29"/>
      <c r="BG60" s="29"/>
      <c r="BH60" s="29"/>
      <c r="BK60" s="29"/>
    </row>
    <row r="61" spans="12:63" ht="18.75" x14ac:dyDescent="0.3">
      <c r="L61" s="21">
        <v>57</v>
      </c>
      <c r="T61">
        <v>37</v>
      </c>
      <c r="U61" t="s">
        <v>734</v>
      </c>
      <c r="BC61" s="29" t="s">
        <v>220</v>
      </c>
      <c r="BD61" s="29"/>
      <c r="BE61" s="29"/>
      <c r="BF61" s="29"/>
      <c r="BG61" s="29"/>
      <c r="BH61" s="29"/>
      <c r="BK61" s="29"/>
    </row>
    <row r="62" spans="12:63" x14ac:dyDescent="0.2">
      <c r="L62" s="21">
        <v>58</v>
      </c>
      <c r="T62">
        <v>3</v>
      </c>
      <c r="U62" t="s">
        <v>397</v>
      </c>
    </row>
    <row r="63" spans="12:63" x14ac:dyDescent="0.2">
      <c r="L63" s="21">
        <v>59</v>
      </c>
      <c r="T63">
        <v>39</v>
      </c>
      <c r="U63" t="s">
        <v>443</v>
      </c>
    </row>
    <row r="64" spans="12:63" x14ac:dyDescent="0.2">
      <c r="L64" s="21">
        <v>60</v>
      </c>
      <c r="T64">
        <v>40</v>
      </c>
      <c r="U64" s="18" t="s">
        <v>435</v>
      </c>
    </row>
    <row r="65" spans="12:63" x14ac:dyDescent="0.2">
      <c r="L65" s="21">
        <v>61</v>
      </c>
      <c r="T65">
        <v>8</v>
      </c>
      <c r="U65" t="s">
        <v>20</v>
      </c>
    </row>
    <row r="66" spans="12:63" x14ac:dyDescent="0.2">
      <c r="L66" s="21">
        <v>62</v>
      </c>
      <c r="T66">
        <v>24</v>
      </c>
      <c r="U66" t="s">
        <v>21</v>
      </c>
    </row>
    <row r="67" spans="12:63" x14ac:dyDescent="0.2">
      <c r="L67" s="21">
        <v>63</v>
      </c>
      <c r="T67">
        <v>9</v>
      </c>
      <c r="U67" t="s">
        <v>22</v>
      </c>
    </row>
    <row r="68" spans="12:63" ht="18.75" x14ac:dyDescent="0.3">
      <c r="L68" s="21">
        <v>64</v>
      </c>
      <c r="T68">
        <v>5</v>
      </c>
      <c r="U68" t="s">
        <v>735</v>
      </c>
      <c r="BC68" s="30"/>
      <c r="BD68" s="30"/>
      <c r="BE68" s="30"/>
      <c r="BF68" s="30"/>
      <c r="BG68" s="30"/>
      <c r="BH68" s="30"/>
      <c r="BI68" s="30"/>
      <c r="BJ68" s="30"/>
      <c r="BK68" s="30"/>
    </row>
    <row r="69" spans="12:63" ht="18.75" x14ac:dyDescent="0.3">
      <c r="L69" s="21">
        <v>65</v>
      </c>
      <c r="T69">
        <v>4</v>
      </c>
      <c r="U69" t="s">
        <v>23</v>
      </c>
      <c r="BC69" s="30"/>
      <c r="BD69" s="30"/>
      <c r="BE69" s="30"/>
      <c r="BF69" s="30"/>
      <c r="BG69" s="30"/>
      <c r="BH69" s="30"/>
      <c r="BI69" s="30"/>
      <c r="BJ69" s="30"/>
      <c r="BK69" s="30"/>
    </row>
    <row r="70" spans="12:63" ht="18.75" x14ac:dyDescent="0.3">
      <c r="L70" s="21">
        <v>66</v>
      </c>
      <c r="T70">
        <v>7</v>
      </c>
      <c r="U70" t="s">
        <v>24</v>
      </c>
      <c r="BC70" s="30"/>
      <c r="BD70" s="30"/>
      <c r="BE70" s="30"/>
      <c r="BF70" s="30"/>
      <c r="BG70" s="30"/>
      <c r="BH70" s="30"/>
      <c r="BI70" s="30"/>
      <c r="BJ70" s="30"/>
      <c r="BK70" s="30"/>
    </row>
    <row r="71" spans="12:63" ht="18.75" x14ac:dyDescent="0.3">
      <c r="L71" s="21">
        <v>67</v>
      </c>
      <c r="T71">
        <v>6</v>
      </c>
      <c r="U71" t="s">
        <v>736</v>
      </c>
      <c r="BC71" s="30" t="s">
        <v>165</v>
      </c>
      <c r="BD71" s="30"/>
      <c r="BE71" s="30"/>
      <c r="BF71" s="30"/>
      <c r="BG71" s="30"/>
      <c r="BH71" s="30"/>
      <c r="BI71" s="30"/>
      <c r="BJ71" s="30"/>
      <c r="BK71" s="30"/>
    </row>
    <row r="72" spans="12:63" ht="18.75" x14ac:dyDescent="0.3">
      <c r="L72" s="21">
        <v>68</v>
      </c>
      <c r="T72">
        <v>25</v>
      </c>
      <c r="U72" t="s">
        <v>25</v>
      </c>
      <c r="BC72" s="29" t="s">
        <v>215</v>
      </c>
      <c r="BD72" s="29"/>
      <c r="BE72" s="29"/>
      <c r="BF72" s="29"/>
      <c r="BG72" s="29"/>
      <c r="BH72" s="29"/>
      <c r="BI72" s="29"/>
      <c r="BJ72" s="29"/>
      <c r="BK72" s="29"/>
    </row>
    <row r="73" spans="12:63" ht="18.75" x14ac:dyDescent="0.3">
      <c r="L73" s="21">
        <v>69</v>
      </c>
      <c r="T73">
        <v>17</v>
      </c>
      <c r="U73" t="s">
        <v>399</v>
      </c>
      <c r="BC73" s="29" t="s">
        <v>216</v>
      </c>
      <c r="BD73" s="29"/>
      <c r="BE73" s="29"/>
      <c r="BF73" s="29"/>
      <c r="BG73" s="29"/>
      <c r="BH73" s="29"/>
      <c r="BI73" s="29"/>
      <c r="BJ73" s="29"/>
      <c r="BK73" s="29"/>
    </row>
    <row r="74" spans="12:63" ht="18.75" x14ac:dyDescent="0.3">
      <c r="L74" s="21">
        <v>70</v>
      </c>
      <c r="T74">
        <v>18</v>
      </c>
      <c r="U74" t="s">
        <v>431</v>
      </c>
      <c r="BC74" s="29" t="s">
        <v>217</v>
      </c>
      <c r="BD74" s="29"/>
      <c r="BE74" s="29"/>
      <c r="BF74" s="29"/>
      <c r="BG74" s="29"/>
      <c r="BH74" s="29"/>
      <c r="BI74" s="29"/>
      <c r="BJ74" s="29"/>
      <c r="BK74" s="29"/>
    </row>
    <row r="75" spans="12:63" ht="18.75" x14ac:dyDescent="0.3">
      <c r="L75" s="21">
        <v>71</v>
      </c>
      <c r="T75">
        <v>23</v>
      </c>
      <c r="U75" t="s">
        <v>26</v>
      </c>
      <c r="BC75" s="29" t="s">
        <v>218</v>
      </c>
      <c r="BD75" s="29"/>
      <c r="BE75" s="29"/>
      <c r="BF75" s="29"/>
      <c r="BG75" s="29"/>
      <c r="BH75" s="29"/>
      <c r="BI75" s="29"/>
      <c r="BJ75" s="29"/>
      <c r="BK75" s="29"/>
    </row>
    <row r="76" spans="12:63" ht="18.75" x14ac:dyDescent="0.3">
      <c r="L76" s="21">
        <v>72</v>
      </c>
      <c r="T76">
        <v>19</v>
      </c>
      <c r="U76" t="s">
        <v>400</v>
      </c>
      <c r="BC76" s="29" t="s">
        <v>219</v>
      </c>
      <c r="BD76" s="29"/>
      <c r="BE76" s="29"/>
      <c r="BF76" s="29"/>
      <c r="BG76" s="29"/>
      <c r="BH76" s="29"/>
      <c r="BI76" s="29"/>
      <c r="BJ76" s="29"/>
      <c r="BK76" s="29"/>
    </row>
    <row r="77" spans="12:63" x14ac:dyDescent="0.2">
      <c r="L77" s="21">
        <v>73</v>
      </c>
      <c r="T77">
        <v>11</v>
      </c>
      <c r="U77" t="s">
        <v>403</v>
      </c>
    </row>
    <row r="78" spans="12:63" x14ac:dyDescent="0.2">
      <c r="L78" s="21">
        <v>74</v>
      </c>
      <c r="T78">
        <v>20</v>
      </c>
      <c r="U78" t="s">
        <v>29</v>
      </c>
    </row>
    <row r="79" spans="12:63" x14ac:dyDescent="0.2">
      <c r="L79" s="21">
        <v>75</v>
      </c>
      <c r="T79">
        <v>16</v>
      </c>
      <c r="U79" t="s">
        <v>398</v>
      </c>
    </row>
    <row r="80" spans="12:63" x14ac:dyDescent="0.2">
      <c r="L80" s="21">
        <v>76</v>
      </c>
      <c r="T80">
        <v>26</v>
      </c>
      <c r="U80" t="s">
        <v>30</v>
      </c>
    </row>
    <row r="81" spans="12:12" x14ac:dyDescent="0.2">
      <c r="L81" s="21">
        <v>77</v>
      </c>
    </row>
    <row r="82" spans="12:12" x14ac:dyDescent="0.2">
      <c r="L82" s="21">
        <v>78</v>
      </c>
    </row>
    <row r="83" spans="12:12" x14ac:dyDescent="0.2">
      <c r="L83" s="21">
        <v>79</v>
      </c>
    </row>
    <row r="84" spans="12:12" x14ac:dyDescent="0.2">
      <c r="L84" s="21">
        <v>80</v>
      </c>
    </row>
    <row r="85" spans="12:12" x14ac:dyDescent="0.2">
      <c r="L85" s="21">
        <v>81</v>
      </c>
    </row>
    <row r="86" spans="12:12" x14ac:dyDescent="0.2">
      <c r="L86" s="21">
        <v>82</v>
      </c>
    </row>
    <row r="87" spans="12:12" x14ac:dyDescent="0.2">
      <c r="L87" s="21">
        <v>83</v>
      </c>
    </row>
    <row r="88" spans="12:12" x14ac:dyDescent="0.2">
      <c r="L88" s="21">
        <v>84</v>
      </c>
    </row>
    <row r="89" spans="12:12" x14ac:dyDescent="0.2">
      <c r="L89" s="21">
        <v>85</v>
      </c>
    </row>
    <row r="90" spans="12:12" x14ac:dyDescent="0.2">
      <c r="L90" s="21">
        <v>86</v>
      </c>
    </row>
    <row r="91" spans="12:12" x14ac:dyDescent="0.2">
      <c r="L91" s="21">
        <v>87</v>
      </c>
    </row>
    <row r="92" spans="12:12" x14ac:dyDescent="0.2">
      <c r="L92" s="21">
        <v>88</v>
      </c>
    </row>
    <row r="93" spans="12:12" x14ac:dyDescent="0.2">
      <c r="L93" s="21">
        <v>89</v>
      </c>
    </row>
    <row r="94" spans="12:12" x14ac:dyDescent="0.2">
      <c r="L94" s="21">
        <v>90</v>
      </c>
    </row>
    <row r="95" spans="12:12" x14ac:dyDescent="0.2">
      <c r="L95" s="21">
        <v>91</v>
      </c>
    </row>
    <row r="96" spans="12:12" x14ac:dyDescent="0.2">
      <c r="L96" s="21">
        <v>92</v>
      </c>
    </row>
    <row r="97" spans="12:12" x14ac:dyDescent="0.2">
      <c r="L97" s="21">
        <v>93</v>
      </c>
    </row>
    <row r="98" spans="12:12" x14ac:dyDescent="0.2">
      <c r="L98" s="21">
        <v>94</v>
      </c>
    </row>
    <row r="99" spans="12:12" x14ac:dyDescent="0.2">
      <c r="L99" s="21">
        <v>95</v>
      </c>
    </row>
    <row r="100" spans="12:12" x14ac:dyDescent="0.2">
      <c r="L100" s="21">
        <v>96</v>
      </c>
    </row>
    <row r="101" spans="12:12" x14ac:dyDescent="0.2">
      <c r="L101" s="21">
        <v>97</v>
      </c>
    </row>
    <row r="102" spans="12:12" x14ac:dyDescent="0.2">
      <c r="L102" s="21">
        <v>98</v>
      </c>
    </row>
    <row r="103" spans="12:12" x14ac:dyDescent="0.2">
      <c r="L103" s="21">
        <v>99</v>
      </c>
    </row>
    <row r="104" spans="12:12" x14ac:dyDescent="0.2">
      <c r="L104" s="26" t="s">
        <v>386</v>
      </c>
    </row>
  </sheetData>
  <sheetProtection algorithmName="SHA-512" hashValue="Bwj3NmxU5dv2ShFDkTrGQzZRlobCyP4ZnaI8FKHph1jweM2w7x6x7oIzl++Cl53dSxXBRuhEDsG9gj70ZoMj8w==" saltValue="vHDEF6Pegkur1XtmzdyhoA==" spinCount="100000" sheet="1" formatColumns="0" formatRows="0"/>
  <sortState ref="BK4:BK11">
    <sortCondition ref="BK4"/>
  </sortState>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67"/>
  <sheetViews>
    <sheetView showGridLines="0" zoomScale="120" zoomScaleNormal="120" workbookViewId="0">
      <selection activeCell="D32" sqref="D32"/>
    </sheetView>
  </sheetViews>
  <sheetFormatPr defaultRowHeight="14.25" x14ac:dyDescent="0.2"/>
  <cols>
    <col min="1" max="1" width="26.3984375" customWidth="1"/>
    <col min="2" max="2" width="12.59765625" customWidth="1"/>
    <col min="3" max="3" width="15" customWidth="1"/>
    <col min="4" max="4" width="14" customWidth="1"/>
    <col min="5" max="6" width="14.5" customWidth="1"/>
    <col min="7" max="7" width="26.09765625" customWidth="1"/>
  </cols>
  <sheetData>
    <row r="1" spans="1:7" x14ac:dyDescent="0.2">
      <c r="A1" s="12" t="s">
        <v>750</v>
      </c>
    </row>
    <row r="2" spans="1:7" x14ac:dyDescent="0.2">
      <c r="A2" s="133" t="s">
        <v>223</v>
      </c>
      <c r="B2" s="133" t="s">
        <v>751</v>
      </c>
      <c r="C2" s="133" t="s">
        <v>246</v>
      </c>
      <c r="D2" s="133" t="s">
        <v>752</v>
      </c>
      <c r="E2" s="133" t="s">
        <v>753</v>
      </c>
      <c r="F2" s="133" t="s">
        <v>754</v>
      </c>
      <c r="G2" s="133" t="s">
        <v>755</v>
      </c>
    </row>
    <row r="3" spans="1:7" x14ac:dyDescent="0.2">
      <c r="A3" s="69">
        <f>'Data Entry'!E33</f>
        <v>0</v>
      </c>
      <c r="B3" s="69">
        <f>'Data Entry'!P33</f>
        <v>0</v>
      </c>
      <c r="C3" s="69">
        <f>'Data Entry'!F33</f>
        <v>0</v>
      </c>
      <c r="D3" s="69">
        <f>'Data Entry'!L33</f>
        <v>0</v>
      </c>
      <c r="E3" s="99">
        <f>'Data Entry'!L34</f>
        <v>0</v>
      </c>
      <c r="F3" s="99">
        <f>'Data Entry'!L35</f>
        <v>0</v>
      </c>
      <c r="G3" s="69" t="str">
        <f>'Data Entry'!M33</f>
        <v xml:space="preserve"> = = Response Not Selected = =</v>
      </c>
    </row>
    <row r="4" spans="1:7" x14ac:dyDescent="0.2">
      <c r="A4" s="69">
        <f>'Data Entry'!E36</f>
        <v>0</v>
      </c>
      <c r="B4" s="69">
        <f>'Data Entry'!P36</f>
        <v>0</v>
      </c>
      <c r="C4" s="69">
        <f>'Data Entry'!F36</f>
        <v>0</v>
      </c>
      <c r="D4" s="69">
        <f>'Data Entry'!L36</f>
        <v>0</v>
      </c>
      <c r="E4" s="69">
        <f>'Data Entry'!L37</f>
        <v>0</v>
      </c>
      <c r="F4" s="69">
        <f>'Data Entry'!L38</f>
        <v>0</v>
      </c>
      <c r="G4" s="69" t="str">
        <f>'Data Entry'!M36</f>
        <v xml:space="preserve"> = = Response Not Selected = =</v>
      </c>
    </row>
    <row r="5" spans="1:7" x14ac:dyDescent="0.2">
      <c r="A5" s="69">
        <f>'Data Entry'!E39</f>
        <v>0</v>
      </c>
      <c r="B5" s="69">
        <f>'Data Entry'!P39</f>
        <v>0</v>
      </c>
      <c r="C5" s="69">
        <f>'Data Entry'!F39</f>
        <v>0</v>
      </c>
      <c r="D5" s="69">
        <f>'Data Entry'!L39</f>
        <v>0</v>
      </c>
      <c r="E5" s="69">
        <f>'Data Entry'!L40</f>
        <v>0</v>
      </c>
      <c r="F5" s="69">
        <f>'Data Entry'!L41</f>
        <v>0</v>
      </c>
      <c r="G5" s="69" t="str">
        <f>'Data Entry'!M39</f>
        <v xml:space="preserve"> = = Response Not Selected = =</v>
      </c>
    </row>
    <row r="6" spans="1:7" x14ac:dyDescent="0.2">
      <c r="A6" s="69">
        <f>'Data Entry'!E42</f>
        <v>0</v>
      </c>
      <c r="B6" s="69">
        <f>'Data Entry'!P42</f>
        <v>0</v>
      </c>
      <c r="C6" s="69">
        <f>'Data Entry'!F42</f>
        <v>0</v>
      </c>
      <c r="D6" s="69">
        <f>'Data Entry'!L42</f>
        <v>0</v>
      </c>
      <c r="E6" s="69">
        <f>'Data Entry'!L43</f>
        <v>0</v>
      </c>
      <c r="F6" s="69">
        <f>'Data Entry'!L44</f>
        <v>0</v>
      </c>
      <c r="G6" s="69" t="str">
        <f>'Data Entry'!M42</f>
        <v xml:space="preserve"> = = Response Not Selected = =</v>
      </c>
    </row>
    <row r="7" spans="1:7" x14ac:dyDescent="0.2">
      <c r="A7" s="69">
        <f>'Data Entry'!E45</f>
        <v>0</v>
      </c>
      <c r="B7" s="69">
        <f>'Data Entry'!P45</f>
        <v>0</v>
      </c>
      <c r="C7" s="69">
        <f>'Data Entry'!F45</f>
        <v>0</v>
      </c>
      <c r="D7" s="69">
        <f>'Data Entry'!L45</f>
        <v>0</v>
      </c>
      <c r="E7" s="69">
        <f>'Data Entry'!L46</f>
        <v>0</v>
      </c>
      <c r="F7" s="69">
        <f>'Data Entry'!L47</f>
        <v>0</v>
      </c>
      <c r="G7" s="69" t="str">
        <f>'Data Entry'!M45</f>
        <v xml:space="preserve"> = = Response Not Selected = =</v>
      </c>
    </row>
    <row r="8" spans="1:7" x14ac:dyDescent="0.2">
      <c r="A8" s="69">
        <f>'Data Entry'!E48</f>
        <v>0</v>
      </c>
      <c r="B8" s="69">
        <f>'Data Entry'!P48</f>
        <v>0</v>
      </c>
      <c r="C8" s="69">
        <f>'Data Entry'!F48</f>
        <v>0</v>
      </c>
      <c r="D8" s="69">
        <f>'Data Entry'!L48</f>
        <v>0</v>
      </c>
      <c r="E8" s="69">
        <f>'Data Entry'!L49</f>
        <v>0</v>
      </c>
      <c r="F8" s="69">
        <f>'Data Entry'!L50</f>
        <v>0</v>
      </c>
      <c r="G8" s="69" t="str">
        <f>'Data Entry'!M48</f>
        <v xml:space="preserve"> = = Response Not Selected = =</v>
      </c>
    </row>
    <row r="9" spans="1:7" x14ac:dyDescent="0.2">
      <c r="A9" s="69">
        <f>'Data Entry'!E51</f>
        <v>0</v>
      </c>
      <c r="B9" s="69">
        <f>'Data Entry'!P51</f>
        <v>0</v>
      </c>
      <c r="C9" s="69">
        <f>'Data Entry'!F51</f>
        <v>0</v>
      </c>
      <c r="D9" s="69">
        <f>'Data Entry'!L51</f>
        <v>0</v>
      </c>
      <c r="E9" s="69">
        <f>'Data Entry'!L52</f>
        <v>0</v>
      </c>
      <c r="F9" s="69">
        <f>'Data Entry'!L53</f>
        <v>0</v>
      </c>
      <c r="G9" s="69" t="str">
        <f>'Data Entry'!M51</f>
        <v xml:space="preserve"> = = Response Not Selected = =</v>
      </c>
    </row>
    <row r="10" spans="1:7" x14ac:dyDescent="0.2">
      <c r="A10" s="69">
        <f>'Data Entry'!E54</f>
        <v>0</v>
      </c>
      <c r="B10" s="69">
        <f>'Data Entry'!P54</f>
        <v>0</v>
      </c>
      <c r="C10" s="69">
        <f>'Data Entry'!F54</f>
        <v>0</v>
      </c>
      <c r="D10" s="69">
        <f>'Data Entry'!L54</f>
        <v>0</v>
      </c>
      <c r="E10" s="69">
        <f>'Data Entry'!L55</f>
        <v>0</v>
      </c>
      <c r="F10" s="69">
        <f>'Data Entry'!L56</f>
        <v>0</v>
      </c>
      <c r="G10" s="69" t="str">
        <f>'Data Entry'!M54</f>
        <v xml:space="preserve"> = = Response Not Selected = =</v>
      </c>
    </row>
    <row r="11" spans="1:7" x14ac:dyDescent="0.2">
      <c r="A11" s="69">
        <f>'Data Entry'!E57</f>
        <v>0</v>
      </c>
      <c r="B11" s="69">
        <f>'Data Entry'!P57</f>
        <v>0</v>
      </c>
      <c r="C11" s="69">
        <f>'Data Entry'!F57</f>
        <v>0</v>
      </c>
      <c r="D11" s="69">
        <f>'Data Entry'!L57</f>
        <v>0</v>
      </c>
      <c r="E11" s="69">
        <f>'Data Entry'!L58</f>
        <v>0</v>
      </c>
      <c r="F11" s="69">
        <f>'Data Entry'!L59</f>
        <v>0</v>
      </c>
      <c r="G11" s="69" t="str">
        <f>'Data Entry'!M57</f>
        <v xml:space="preserve"> = = Response Not Selected = =</v>
      </c>
    </row>
    <row r="12" spans="1:7" x14ac:dyDescent="0.2">
      <c r="A12" s="69">
        <f>'Data Entry'!E60</f>
        <v>0</v>
      </c>
      <c r="B12" s="69">
        <f>'Data Entry'!P60</f>
        <v>0</v>
      </c>
      <c r="C12" s="69">
        <f>'Data Entry'!F60</f>
        <v>0</v>
      </c>
      <c r="D12" s="69">
        <f>'Data Entry'!L60</f>
        <v>0</v>
      </c>
      <c r="E12" s="69">
        <f>'Data Entry'!L61</f>
        <v>0</v>
      </c>
      <c r="F12" s="69">
        <f>'Data Entry'!L62</f>
        <v>0</v>
      </c>
      <c r="G12" s="69" t="str">
        <f>'Data Entry'!M60</f>
        <v xml:space="preserve"> = = Response Not Selected = =</v>
      </c>
    </row>
    <row r="13" spans="1:7" x14ac:dyDescent="0.2">
      <c r="A13" s="69">
        <f>'Additional Inventory'!C3</f>
        <v>0</v>
      </c>
      <c r="B13" s="69">
        <f>'Additional Inventory'!N3</f>
        <v>0</v>
      </c>
      <c r="C13" s="69">
        <f>'Additional Inventory'!D3</f>
        <v>0</v>
      </c>
      <c r="D13" s="69">
        <f>'Additional Inventory'!J3</f>
        <v>0</v>
      </c>
      <c r="E13" s="69">
        <f>'Additional Inventory'!J4</f>
        <v>0</v>
      </c>
      <c r="F13" s="69">
        <f>'Additional Inventory'!J5</f>
        <v>0</v>
      </c>
      <c r="G13" s="69" t="str">
        <f>'Additional Inventory'!K3</f>
        <v xml:space="preserve"> = = Response Not Selected = =</v>
      </c>
    </row>
    <row r="14" spans="1:7" x14ac:dyDescent="0.2">
      <c r="A14" s="69">
        <f>'Additional Inventory'!C6</f>
        <v>0</v>
      </c>
      <c r="B14" s="69">
        <f>'Additional Inventory'!N6</f>
        <v>0</v>
      </c>
      <c r="C14" s="69">
        <f>'Additional Inventory'!D6</f>
        <v>0</v>
      </c>
      <c r="D14" s="69">
        <f>'Additional Inventory'!J6</f>
        <v>0</v>
      </c>
      <c r="E14" s="69">
        <f>'Additional Inventory'!J7</f>
        <v>0</v>
      </c>
      <c r="F14" s="69">
        <f>'Additional Inventory'!J8</f>
        <v>0</v>
      </c>
      <c r="G14" s="69" t="str">
        <f>'Additional Inventory'!K6</f>
        <v xml:space="preserve"> = = Response Not Selected = =</v>
      </c>
    </row>
    <row r="15" spans="1:7" x14ac:dyDescent="0.2">
      <c r="A15" s="69">
        <f>'Additional Inventory'!C9</f>
        <v>0</v>
      </c>
      <c r="B15" s="69">
        <f>'Additional Inventory'!N9</f>
        <v>0</v>
      </c>
      <c r="C15" s="69">
        <f>'Additional Inventory'!D9</f>
        <v>0</v>
      </c>
      <c r="D15" s="69">
        <f>'Additional Inventory'!J9</f>
        <v>0</v>
      </c>
      <c r="E15" s="69">
        <f>'Additional Inventory'!J10</f>
        <v>0</v>
      </c>
      <c r="F15" s="69">
        <f>'Additional Inventory'!J11</f>
        <v>0</v>
      </c>
      <c r="G15" s="69" t="str">
        <f>'Additional Inventory'!K9</f>
        <v xml:space="preserve"> = = Response Not Selected = =</v>
      </c>
    </row>
    <row r="16" spans="1:7" x14ac:dyDescent="0.2">
      <c r="A16" s="69">
        <f>'Additional Inventory'!C12</f>
        <v>0</v>
      </c>
      <c r="B16" s="69">
        <f>'Additional Inventory'!N12</f>
        <v>0</v>
      </c>
      <c r="C16" s="69">
        <f>'Additional Inventory'!D12</f>
        <v>0</v>
      </c>
      <c r="D16" s="69">
        <f>'Additional Inventory'!J12</f>
        <v>0</v>
      </c>
      <c r="E16" s="69">
        <f>'Additional Inventory'!J13</f>
        <v>0</v>
      </c>
      <c r="F16" s="69">
        <f>'Additional Inventory'!J14</f>
        <v>0</v>
      </c>
      <c r="G16" s="69" t="str">
        <f>'Additional Inventory'!K12</f>
        <v xml:space="preserve"> = = Response Not Selected = =</v>
      </c>
    </row>
    <row r="17" spans="1:7" x14ac:dyDescent="0.2">
      <c r="A17" s="69">
        <f>'Additional Inventory'!C15</f>
        <v>0</v>
      </c>
      <c r="B17" s="69">
        <f>'Additional Inventory'!N15</f>
        <v>0</v>
      </c>
      <c r="C17" s="69">
        <f>'Additional Inventory'!D15</f>
        <v>0</v>
      </c>
      <c r="D17" s="69">
        <f>'Additional Inventory'!J15</f>
        <v>0</v>
      </c>
      <c r="E17" s="69">
        <f>'Additional Inventory'!J16</f>
        <v>0</v>
      </c>
      <c r="F17" s="69">
        <f>'Additional Inventory'!J17</f>
        <v>0</v>
      </c>
      <c r="G17" s="69" t="str">
        <f>'Additional Inventory'!K15</f>
        <v xml:space="preserve"> = = Response Not Selected = =</v>
      </c>
    </row>
    <row r="18" spans="1:7" x14ac:dyDescent="0.2">
      <c r="A18" s="69">
        <f>'Additional Inventory'!C18</f>
        <v>0</v>
      </c>
      <c r="B18" s="69">
        <f>'Additional Inventory'!N18</f>
        <v>0</v>
      </c>
      <c r="C18" s="69">
        <f>'Additional Inventory'!D18</f>
        <v>0</v>
      </c>
      <c r="D18" s="69">
        <f>'Additional Inventory'!J18</f>
        <v>0</v>
      </c>
      <c r="E18" s="69">
        <f>'Additional Inventory'!J19</f>
        <v>0</v>
      </c>
      <c r="F18" s="69">
        <f>'Additional Inventory'!J20</f>
        <v>0</v>
      </c>
      <c r="G18" s="69" t="str">
        <f>'Additional Inventory'!K18</f>
        <v xml:space="preserve"> = = Response Not Selected = =</v>
      </c>
    </row>
    <row r="19" spans="1:7" x14ac:dyDescent="0.2">
      <c r="A19" s="69">
        <f>'Additional Inventory'!C21</f>
        <v>0</v>
      </c>
      <c r="B19" s="69">
        <f>'Additional Inventory'!N21</f>
        <v>0</v>
      </c>
      <c r="C19" s="69">
        <f>'Additional Inventory'!D21</f>
        <v>0</v>
      </c>
      <c r="D19" s="69">
        <f>'Additional Inventory'!J21</f>
        <v>0</v>
      </c>
      <c r="E19" s="69">
        <f>'Additional Inventory'!J22</f>
        <v>0</v>
      </c>
      <c r="F19" s="69">
        <f>'Additional Inventory'!J23</f>
        <v>0</v>
      </c>
      <c r="G19" s="69" t="str">
        <f>'Additional Inventory'!K21</f>
        <v xml:space="preserve"> = = Response Not Selected = =</v>
      </c>
    </row>
    <row r="20" spans="1:7" x14ac:dyDescent="0.2">
      <c r="A20" s="69">
        <f>'Additional Inventory'!C24</f>
        <v>0</v>
      </c>
      <c r="B20" s="69">
        <f>'Additional Inventory'!N24</f>
        <v>0</v>
      </c>
      <c r="C20" s="69">
        <f>'Additional Inventory'!D24</f>
        <v>0</v>
      </c>
      <c r="D20" s="69">
        <f>'Additional Inventory'!J24</f>
        <v>0</v>
      </c>
      <c r="E20" s="69">
        <f>'Additional Inventory'!J25</f>
        <v>0</v>
      </c>
      <c r="F20" s="69">
        <f>'Additional Inventory'!J26</f>
        <v>0</v>
      </c>
      <c r="G20" s="69" t="str">
        <f>'Additional Inventory'!K24</f>
        <v xml:space="preserve"> = = Response Not Selected = =</v>
      </c>
    </row>
    <row r="21" spans="1:7" x14ac:dyDescent="0.2">
      <c r="A21" s="69">
        <f>'Additional Inventory'!C27</f>
        <v>0</v>
      </c>
      <c r="B21" s="69">
        <f>'Additional Inventory'!N27</f>
        <v>0</v>
      </c>
      <c r="C21" s="69">
        <f>'Additional Inventory'!D27</f>
        <v>0</v>
      </c>
      <c r="D21" s="69">
        <f>'Additional Inventory'!J27</f>
        <v>0</v>
      </c>
      <c r="E21" s="69">
        <f>'Additional Inventory'!J28</f>
        <v>0</v>
      </c>
      <c r="F21" s="69">
        <f>'Additional Inventory'!J29</f>
        <v>0</v>
      </c>
      <c r="G21" s="69" t="str">
        <f>'Additional Inventory'!K27</f>
        <v xml:space="preserve"> = = Response Not Selected = =</v>
      </c>
    </row>
    <row r="22" spans="1:7" x14ac:dyDescent="0.2">
      <c r="A22" s="69">
        <f>'Additional Inventory'!C30</f>
        <v>0</v>
      </c>
      <c r="B22" s="69">
        <f>'Additional Inventory'!N30</f>
        <v>0</v>
      </c>
      <c r="C22" s="69">
        <f>'Additional Inventory'!D30</f>
        <v>0</v>
      </c>
      <c r="D22" s="69">
        <f>'Additional Inventory'!J30</f>
        <v>0</v>
      </c>
      <c r="E22" s="69">
        <f>'Additional Inventory'!J31</f>
        <v>0</v>
      </c>
      <c r="F22" s="69">
        <f>'Additional Inventory'!J32</f>
        <v>0</v>
      </c>
      <c r="G22" s="69" t="str">
        <f>'Additional Inventory'!K30</f>
        <v xml:space="preserve"> = = Response Not Selected = =</v>
      </c>
    </row>
    <row r="23" spans="1:7" x14ac:dyDescent="0.2">
      <c r="A23" s="69">
        <f>'Additional Inventory'!C33</f>
        <v>0</v>
      </c>
      <c r="B23" s="69">
        <f>'Additional Inventory'!N33</f>
        <v>0</v>
      </c>
      <c r="C23" s="69">
        <f>'Additional Inventory'!D33</f>
        <v>0</v>
      </c>
      <c r="D23" s="69">
        <f>'Additional Inventory'!J33</f>
        <v>0</v>
      </c>
      <c r="E23" s="69">
        <f>'Additional Inventory'!J34</f>
        <v>0</v>
      </c>
      <c r="F23" s="69">
        <f>'Additional Inventory'!J35</f>
        <v>0</v>
      </c>
      <c r="G23" s="69" t="str">
        <f>'Additional Inventory'!K33</f>
        <v xml:space="preserve"> = = Response Not Selected = =</v>
      </c>
    </row>
    <row r="24" spans="1:7" x14ac:dyDescent="0.2">
      <c r="A24" s="69">
        <f>'Additional Inventory'!C36</f>
        <v>0</v>
      </c>
      <c r="B24" s="69">
        <f>'Additional Inventory'!N36</f>
        <v>0</v>
      </c>
      <c r="C24" s="69">
        <f>'Additional Inventory'!D36</f>
        <v>0</v>
      </c>
      <c r="D24" s="69">
        <f>'Additional Inventory'!J36</f>
        <v>0</v>
      </c>
      <c r="E24" s="69">
        <f>'Additional Inventory'!J37</f>
        <v>0</v>
      </c>
      <c r="F24" s="69">
        <f>'Additional Inventory'!J38</f>
        <v>0</v>
      </c>
      <c r="G24" s="69" t="str">
        <f>'Additional Inventory'!K36</f>
        <v xml:space="preserve"> = = Response Not Selected = =</v>
      </c>
    </row>
    <row r="25" spans="1:7" x14ac:dyDescent="0.2">
      <c r="A25" s="69">
        <f>'Additional Inventory'!C39</f>
        <v>0</v>
      </c>
      <c r="B25" s="69">
        <f>'Additional Inventory'!N39</f>
        <v>0</v>
      </c>
      <c r="C25" s="69">
        <f>'Additional Inventory'!D39</f>
        <v>0</v>
      </c>
      <c r="D25" s="69">
        <f>'Additional Inventory'!J39</f>
        <v>0</v>
      </c>
      <c r="E25" s="69">
        <f>'Additional Inventory'!J40</f>
        <v>0</v>
      </c>
      <c r="F25" s="69">
        <f>'Additional Inventory'!J41</f>
        <v>0</v>
      </c>
      <c r="G25" s="69" t="str">
        <f>'Additional Inventory'!K39</f>
        <v xml:space="preserve"> = = Response Not Selected = =</v>
      </c>
    </row>
    <row r="26" spans="1:7" x14ac:dyDescent="0.2">
      <c r="A26" s="69">
        <f>'Additional Inventory'!C42</f>
        <v>0</v>
      </c>
      <c r="B26" s="69">
        <f>'Additional Inventory'!N42</f>
        <v>0</v>
      </c>
      <c r="C26" s="69">
        <f>'Additional Inventory'!D42</f>
        <v>0</v>
      </c>
      <c r="D26" s="69">
        <f>'Additional Inventory'!J42</f>
        <v>0</v>
      </c>
      <c r="E26" s="69">
        <f>'Additional Inventory'!J43</f>
        <v>0</v>
      </c>
      <c r="F26" s="69">
        <f>'Additional Inventory'!J44</f>
        <v>0</v>
      </c>
      <c r="G26" s="69" t="str">
        <f>'Additional Inventory'!K42</f>
        <v xml:space="preserve"> = = Response Not Selected = =</v>
      </c>
    </row>
    <row r="27" spans="1:7" x14ac:dyDescent="0.2">
      <c r="A27" s="69">
        <f>'Additional Inventory'!C45</f>
        <v>0</v>
      </c>
      <c r="B27" s="69">
        <f>'Additional Inventory'!N45</f>
        <v>0</v>
      </c>
      <c r="C27" s="69">
        <f>'Additional Inventory'!D45</f>
        <v>0</v>
      </c>
      <c r="D27" s="69">
        <f>'Additional Inventory'!J45</f>
        <v>0</v>
      </c>
      <c r="E27" s="69">
        <f>'Additional Inventory'!J46</f>
        <v>0</v>
      </c>
      <c r="F27" s="69">
        <f>'Additional Inventory'!J47</f>
        <v>0</v>
      </c>
      <c r="G27" s="69" t="str">
        <f>'Additional Inventory'!K45</f>
        <v xml:space="preserve"> = = Response Not Selected = =</v>
      </c>
    </row>
    <row r="28" spans="1:7" x14ac:dyDescent="0.2">
      <c r="A28" s="69">
        <f>'Additional Inventory'!C48</f>
        <v>0</v>
      </c>
      <c r="B28" s="69">
        <f>'Additional Inventory'!N48</f>
        <v>0</v>
      </c>
      <c r="C28" s="69">
        <f>'Additional Inventory'!D48</f>
        <v>0</v>
      </c>
      <c r="D28" s="69">
        <f>'Additional Inventory'!J48</f>
        <v>0</v>
      </c>
      <c r="E28" s="69">
        <f>'Additional Inventory'!J49</f>
        <v>0</v>
      </c>
      <c r="F28" s="69">
        <f>'Additional Inventory'!J50</f>
        <v>0</v>
      </c>
      <c r="G28" s="69" t="str">
        <f>'Additional Inventory'!K48</f>
        <v xml:space="preserve"> = = Response Not Selected = =</v>
      </c>
    </row>
    <row r="29" spans="1:7" x14ac:dyDescent="0.2">
      <c r="A29" s="69">
        <f>'Additional Inventory'!C51</f>
        <v>0</v>
      </c>
      <c r="B29" s="69">
        <f>'Additional Inventory'!N51</f>
        <v>0</v>
      </c>
      <c r="C29" s="69">
        <f>'Additional Inventory'!D51</f>
        <v>0</v>
      </c>
      <c r="D29" s="69">
        <f>'Additional Inventory'!J51</f>
        <v>0</v>
      </c>
      <c r="E29" s="69">
        <f>'Additional Inventory'!J52</f>
        <v>0</v>
      </c>
      <c r="F29" s="69">
        <f>'Additional Inventory'!J53</f>
        <v>0</v>
      </c>
      <c r="G29" s="69" t="str">
        <f>'Additional Inventory'!K51</f>
        <v xml:space="preserve"> = = Response Not Selected = =</v>
      </c>
    </row>
    <row r="30" spans="1:7" x14ac:dyDescent="0.2">
      <c r="A30" s="69">
        <f>'Additional Inventory'!C54</f>
        <v>0</v>
      </c>
      <c r="B30" s="69">
        <f>'Additional Inventory'!N54</f>
        <v>0</v>
      </c>
      <c r="C30" s="69">
        <f>'Additional Inventory'!D54</f>
        <v>0</v>
      </c>
      <c r="D30" s="69">
        <f>'Additional Inventory'!J54</f>
        <v>0</v>
      </c>
      <c r="E30" s="69">
        <f>'Additional Inventory'!J55</f>
        <v>0</v>
      </c>
      <c r="F30" s="69">
        <f>'Additional Inventory'!J56</f>
        <v>0</v>
      </c>
      <c r="G30" s="69" t="str">
        <f>'Additional Inventory'!K54</f>
        <v xml:space="preserve"> = = Response Not Selected = =</v>
      </c>
    </row>
    <row r="31" spans="1:7" x14ac:dyDescent="0.2">
      <c r="A31" s="69">
        <f>'Additional Inventory'!C57</f>
        <v>0</v>
      </c>
      <c r="B31" s="69">
        <f>'Additional Inventory'!N57</f>
        <v>0</v>
      </c>
      <c r="C31" s="69">
        <f>'Additional Inventory'!D57</f>
        <v>0</v>
      </c>
      <c r="D31" s="69">
        <f>'Additional Inventory'!J57</f>
        <v>0</v>
      </c>
      <c r="E31" s="69">
        <f>'Additional Inventory'!J58</f>
        <v>0</v>
      </c>
      <c r="F31" s="69">
        <f>'Additional Inventory'!J59</f>
        <v>0</v>
      </c>
      <c r="G31" s="69" t="str">
        <f>'Additional Inventory'!K57</f>
        <v xml:space="preserve"> = = Response Not Selected = =</v>
      </c>
    </row>
    <row r="32" spans="1:7" x14ac:dyDescent="0.2">
      <c r="A32" s="69">
        <f>'Additional Inventory'!C60</f>
        <v>0</v>
      </c>
      <c r="B32" s="69">
        <f>'Additional Inventory'!N60</f>
        <v>0</v>
      </c>
      <c r="C32" s="69">
        <f>'Additional Inventory'!D60</f>
        <v>0</v>
      </c>
      <c r="D32" s="69">
        <f>'Additional Inventory'!J60</f>
        <v>0</v>
      </c>
      <c r="E32" s="69">
        <f>'Additional Inventory'!J61</f>
        <v>0</v>
      </c>
      <c r="F32" s="69">
        <f>'Additional Inventory'!J62</f>
        <v>0</v>
      </c>
      <c r="G32" s="69" t="str">
        <f>'Additional Inventory'!K60</f>
        <v xml:space="preserve"> = = Response Not Selected = =</v>
      </c>
    </row>
    <row r="34" spans="1:7" x14ac:dyDescent="0.2">
      <c r="A34" t="s">
        <v>756</v>
      </c>
    </row>
    <row r="35" spans="1:7" x14ac:dyDescent="0.2">
      <c r="A35" t="s">
        <v>757</v>
      </c>
    </row>
    <row r="36" spans="1:7" x14ac:dyDescent="0.2">
      <c r="A36" s="126"/>
      <c r="B36" s="126"/>
      <c r="C36" s="126"/>
      <c r="D36" s="126"/>
      <c r="E36" s="126"/>
      <c r="F36" s="126"/>
      <c r="G36" s="126"/>
    </row>
    <row r="37" spans="1:7" x14ac:dyDescent="0.2">
      <c r="A37" s="126"/>
      <c r="B37" s="126"/>
      <c r="C37" s="126"/>
      <c r="D37" s="126"/>
      <c r="E37" s="126"/>
      <c r="F37" s="126"/>
      <c r="G37" s="126"/>
    </row>
    <row r="38" spans="1:7" x14ac:dyDescent="0.2">
      <c r="A38" s="126"/>
      <c r="B38" s="126"/>
      <c r="C38" s="126"/>
      <c r="D38" s="126"/>
      <c r="E38" s="126"/>
      <c r="F38" s="126"/>
      <c r="G38" s="126"/>
    </row>
    <row r="39" spans="1:7" x14ac:dyDescent="0.2">
      <c r="A39" s="126"/>
      <c r="B39" s="126"/>
      <c r="C39" s="126"/>
      <c r="D39" s="126"/>
      <c r="E39" s="126"/>
      <c r="F39" s="126"/>
      <c r="G39" s="126"/>
    </row>
    <row r="40" spans="1:7" x14ac:dyDescent="0.2">
      <c r="A40" s="126"/>
      <c r="B40" s="126"/>
      <c r="C40" s="126"/>
      <c r="D40" s="126"/>
      <c r="E40" s="126"/>
      <c r="F40" s="126"/>
      <c r="G40" s="126"/>
    </row>
    <row r="41" spans="1:7" x14ac:dyDescent="0.2">
      <c r="A41" s="126"/>
      <c r="B41" s="126"/>
      <c r="C41" s="126"/>
      <c r="D41" s="126"/>
      <c r="E41" s="126"/>
      <c r="F41" s="126"/>
      <c r="G41" s="126"/>
    </row>
    <row r="42" spans="1:7" x14ac:dyDescent="0.2">
      <c r="A42" s="126"/>
      <c r="B42" s="126"/>
      <c r="C42" s="126"/>
      <c r="D42" s="126"/>
      <c r="E42" s="126"/>
      <c r="F42" s="126"/>
      <c r="G42" s="126"/>
    </row>
    <row r="43" spans="1:7" x14ac:dyDescent="0.2">
      <c r="A43" s="126"/>
      <c r="B43" s="126"/>
      <c r="C43" s="126"/>
      <c r="D43" s="126"/>
      <c r="E43" s="126"/>
      <c r="F43" s="126"/>
      <c r="G43" s="126"/>
    </row>
    <row r="44" spans="1:7" x14ac:dyDescent="0.2">
      <c r="A44" s="126"/>
      <c r="B44" s="126"/>
      <c r="C44" s="126"/>
      <c r="D44" s="126"/>
      <c r="E44" s="126"/>
      <c r="F44" s="126"/>
      <c r="G44" s="126"/>
    </row>
    <row r="45" spans="1:7" x14ac:dyDescent="0.2">
      <c r="A45" s="126"/>
      <c r="B45" s="126"/>
      <c r="C45" s="126"/>
      <c r="D45" s="126"/>
      <c r="E45" s="126"/>
      <c r="F45" s="126"/>
      <c r="G45" s="126"/>
    </row>
    <row r="46" spans="1:7" x14ac:dyDescent="0.2">
      <c r="A46" s="126"/>
      <c r="B46" s="126"/>
      <c r="C46" s="126"/>
      <c r="D46" s="126"/>
      <c r="E46" s="126"/>
      <c r="F46" s="126"/>
      <c r="G46" s="126"/>
    </row>
    <row r="47" spans="1:7" x14ac:dyDescent="0.2">
      <c r="A47" s="126"/>
      <c r="B47" s="126"/>
      <c r="C47" s="126"/>
      <c r="D47" s="126"/>
      <c r="E47" s="126"/>
      <c r="F47" s="126"/>
      <c r="G47" s="126"/>
    </row>
    <row r="48" spans="1:7" x14ac:dyDescent="0.2">
      <c r="A48" s="126"/>
      <c r="B48" s="126"/>
      <c r="C48" s="126"/>
      <c r="D48" s="126"/>
      <c r="E48" s="126"/>
      <c r="F48" s="126"/>
      <c r="G48" s="126"/>
    </row>
    <row r="49" spans="1:7" x14ac:dyDescent="0.2">
      <c r="A49" s="126"/>
      <c r="B49" s="126"/>
      <c r="C49" s="126"/>
      <c r="D49" s="126"/>
      <c r="E49" s="126"/>
      <c r="F49" s="126"/>
      <c r="G49" s="126"/>
    </row>
    <row r="50" spans="1:7" x14ac:dyDescent="0.2">
      <c r="A50" s="126"/>
      <c r="B50" s="126"/>
      <c r="C50" s="126"/>
      <c r="D50" s="126"/>
      <c r="E50" s="126"/>
      <c r="F50" s="126"/>
      <c r="G50" s="126"/>
    </row>
    <row r="51" spans="1:7" x14ac:dyDescent="0.2">
      <c r="A51" s="126"/>
      <c r="B51" s="126"/>
      <c r="C51" s="126"/>
      <c r="D51" s="126"/>
      <c r="E51" s="126"/>
      <c r="F51" s="126"/>
      <c r="G51" s="126"/>
    </row>
    <row r="52" spans="1:7" x14ac:dyDescent="0.2">
      <c r="A52" s="126"/>
      <c r="B52" s="126"/>
      <c r="C52" s="126"/>
      <c r="D52" s="126"/>
      <c r="E52" s="126"/>
      <c r="F52" s="126"/>
      <c r="G52" s="126"/>
    </row>
    <row r="53" spans="1:7" x14ac:dyDescent="0.2">
      <c r="A53" s="126"/>
      <c r="B53" s="126"/>
      <c r="C53" s="126"/>
      <c r="D53" s="126"/>
      <c r="E53" s="126"/>
      <c r="F53" s="126"/>
      <c r="G53" s="126"/>
    </row>
    <row r="54" spans="1:7" x14ac:dyDescent="0.2">
      <c r="A54" s="126"/>
      <c r="B54" s="126"/>
      <c r="C54" s="126"/>
      <c r="D54" s="126"/>
      <c r="E54" s="126"/>
      <c r="F54" s="126"/>
      <c r="G54" s="126"/>
    </row>
    <row r="55" spans="1:7" x14ac:dyDescent="0.2">
      <c r="A55" s="126"/>
      <c r="B55" s="126"/>
      <c r="C55" s="126"/>
      <c r="D55" s="126"/>
      <c r="E55" s="126"/>
      <c r="F55" s="126"/>
      <c r="G55" s="126"/>
    </row>
    <row r="56" spans="1:7" x14ac:dyDescent="0.2">
      <c r="A56" s="126"/>
      <c r="B56" s="126"/>
      <c r="C56" s="126"/>
      <c r="D56" s="126"/>
      <c r="E56" s="126"/>
      <c r="F56" s="126"/>
      <c r="G56" s="126"/>
    </row>
    <row r="57" spans="1:7" x14ac:dyDescent="0.2">
      <c r="A57" s="126"/>
      <c r="B57" s="126"/>
      <c r="C57" s="126"/>
      <c r="D57" s="126"/>
      <c r="E57" s="126"/>
      <c r="F57" s="126"/>
      <c r="G57" s="126"/>
    </row>
    <row r="58" spans="1:7" x14ac:dyDescent="0.2">
      <c r="A58" s="126"/>
      <c r="B58" s="126"/>
      <c r="C58" s="126"/>
      <c r="D58" s="126"/>
      <c r="E58" s="126"/>
      <c r="F58" s="126"/>
      <c r="G58" s="126"/>
    </row>
    <row r="59" spans="1:7" x14ac:dyDescent="0.2">
      <c r="A59" s="126"/>
      <c r="B59" s="126"/>
      <c r="C59" s="126"/>
      <c r="D59" s="126"/>
      <c r="E59" s="126"/>
      <c r="F59" s="126"/>
      <c r="G59" s="126"/>
    </row>
    <row r="60" spans="1:7" x14ac:dyDescent="0.2">
      <c r="A60" s="126"/>
      <c r="B60" s="126"/>
      <c r="C60" s="126"/>
      <c r="D60" s="126"/>
      <c r="E60" s="126"/>
      <c r="F60" s="126"/>
      <c r="G60" s="126"/>
    </row>
    <row r="61" spans="1:7" x14ac:dyDescent="0.2">
      <c r="A61" s="126"/>
      <c r="B61" s="126"/>
      <c r="C61" s="126"/>
      <c r="D61" s="126"/>
      <c r="E61" s="126"/>
      <c r="F61" s="126"/>
      <c r="G61" s="126"/>
    </row>
    <row r="62" spans="1:7" x14ac:dyDescent="0.2">
      <c r="A62" s="126"/>
      <c r="B62" s="126"/>
      <c r="C62" s="126"/>
      <c r="D62" s="126"/>
      <c r="E62" s="126"/>
      <c r="F62" s="126"/>
      <c r="G62" s="126"/>
    </row>
    <row r="63" spans="1:7" x14ac:dyDescent="0.2">
      <c r="A63" s="126"/>
      <c r="B63" s="126"/>
      <c r="C63" s="126"/>
      <c r="D63" s="126"/>
      <c r="E63" s="126"/>
      <c r="F63" s="126"/>
      <c r="G63" s="126"/>
    </row>
    <row r="64" spans="1:7" x14ac:dyDescent="0.2">
      <c r="A64" s="126"/>
      <c r="B64" s="126"/>
      <c r="C64" s="126"/>
      <c r="D64" s="126"/>
      <c r="E64" s="126"/>
      <c r="F64" s="126"/>
      <c r="G64" s="126"/>
    </row>
    <row r="65" spans="1:7" x14ac:dyDescent="0.2">
      <c r="A65" s="126"/>
      <c r="B65" s="126"/>
      <c r="C65" s="126"/>
      <c r="D65" s="126"/>
      <c r="E65" s="126"/>
      <c r="F65" s="126"/>
      <c r="G65" s="126"/>
    </row>
    <row r="66" spans="1:7" x14ac:dyDescent="0.2">
      <c r="A66" s="126"/>
      <c r="B66" s="126"/>
      <c r="C66" s="126"/>
      <c r="D66" s="126"/>
      <c r="E66" s="126"/>
      <c r="F66" s="126"/>
      <c r="G66" s="126"/>
    </row>
    <row r="67" spans="1:7" x14ac:dyDescent="0.2">
      <c r="A67" s="126"/>
      <c r="B67" s="126"/>
      <c r="C67" s="126"/>
      <c r="D67" s="126"/>
      <c r="E67" s="126"/>
      <c r="F67" s="126"/>
      <c r="G67" s="126"/>
    </row>
  </sheetData>
  <sheetProtection algorithmName="SHA-512" hashValue="9vZBbJ76L0OiLdDhWYeyvZ5hTyi6P/rmkfUEw3yng7jIy8oEE2QIwQhpzGe59mgJaep/6JB6PK85VZbq2acGPQ==" saltValue="6mzciGWBL/IdbZ429kuzkA==" spinCount="100000" sheet="1" objects="1" scenarios="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41"/>
  <sheetViews>
    <sheetView workbookViewId="0">
      <selection activeCell="B16" sqref="B16"/>
    </sheetView>
  </sheetViews>
  <sheetFormatPr defaultRowHeight="15.75" x14ac:dyDescent="0.25"/>
  <cols>
    <col min="1" max="1" width="8.796875" style="67"/>
    <col min="2" max="2" width="51.5" style="67" bestFit="1" customWidth="1"/>
  </cols>
  <sheetData>
    <row r="1" spans="1:2" x14ac:dyDescent="0.25">
      <c r="A1" s="64" t="s">
        <v>451</v>
      </c>
      <c r="B1" s="64" t="s">
        <v>452</v>
      </c>
    </row>
    <row r="2" spans="1:2" x14ac:dyDescent="0.25">
      <c r="A2" s="65" t="s">
        <v>277</v>
      </c>
      <c r="B2" s="65" t="s">
        <v>276</v>
      </c>
    </row>
    <row r="3" spans="1:2" x14ac:dyDescent="0.25">
      <c r="A3" s="65" t="s">
        <v>287</v>
      </c>
      <c r="B3" s="65" t="s">
        <v>285</v>
      </c>
    </row>
    <row r="4" spans="1:2" x14ac:dyDescent="0.25">
      <c r="A4" s="65" t="s">
        <v>289</v>
      </c>
      <c r="B4" s="65" t="s">
        <v>288</v>
      </c>
    </row>
    <row r="5" spans="1:2" x14ac:dyDescent="0.25">
      <c r="A5" s="65" t="s">
        <v>293</v>
      </c>
      <c r="B5" s="65" t="s">
        <v>292</v>
      </c>
    </row>
    <row r="6" spans="1:2" x14ac:dyDescent="0.25">
      <c r="A6" s="65" t="s">
        <v>301</v>
      </c>
      <c r="B6" s="65" t="s">
        <v>300</v>
      </c>
    </row>
    <row r="7" spans="1:2" x14ac:dyDescent="0.25">
      <c r="A7" s="65" t="s">
        <v>303</v>
      </c>
      <c r="B7" s="65" t="s">
        <v>302</v>
      </c>
    </row>
    <row r="8" spans="1:2" x14ac:dyDescent="0.25">
      <c r="A8" s="65" t="s">
        <v>305</v>
      </c>
      <c r="B8" s="65" t="s">
        <v>304</v>
      </c>
    </row>
    <row r="9" spans="1:2" x14ac:dyDescent="0.25">
      <c r="A9" s="65" t="s">
        <v>311</v>
      </c>
      <c r="B9" s="65" t="s">
        <v>310</v>
      </c>
    </row>
    <row r="10" spans="1:2" x14ac:dyDescent="0.25">
      <c r="A10" s="65" t="s">
        <v>453</v>
      </c>
      <c r="B10" s="65" t="s">
        <v>454</v>
      </c>
    </row>
    <row r="11" spans="1:2" x14ac:dyDescent="0.25">
      <c r="A11" s="65" t="s">
        <v>313</v>
      </c>
      <c r="B11" s="65" t="s">
        <v>312</v>
      </c>
    </row>
    <row r="12" spans="1:2" x14ac:dyDescent="0.25">
      <c r="A12" s="65" t="s">
        <v>455</v>
      </c>
      <c r="B12" s="65" t="s">
        <v>456</v>
      </c>
    </row>
    <row r="13" spans="1:2" x14ac:dyDescent="0.25">
      <c r="A13" s="65" t="s">
        <v>317</v>
      </c>
      <c r="B13" s="65" t="s">
        <v>316</v>
      </c>
    </row>
    <row r="14" spans="1:2" x14ac:dyDescent="0.25">
      <c r="A14" s="65" t="s">
        <v>319</v>
      </c>
      <c r="B14" s="65" t="s">
        <v>318</v>
      </c>
    </row>
    <row r="15" spans="1:2" x14ac:dyDescent="0.25">
      <c r="A15" s="65" t="s">
        <v>457</v>
      </c>
      <c r="B15" s="65" t="s">
        <v>458</v>
      </c>
    </row>
    <row r="16" spans="1:2" x14ac:dyDescent="0.25">
      <c r="A16" s="65" t="s">
        <v>321</v>
      </c>
      <c r="B16" s="65" t="s">
        <v>320</v>
      </c>
    </row>
    <row r="17" spans="1:2" x14ac:dyDescent="0.25">
      <c r="A17" s="65" t="s">
        <v>323</v>
      </c>
      <c r="B17" s="65" t="s">
        <v>322</v>
      </c>
    </row>
    <row r="18" spans="1:2" x14ac:dyDescent="0.25">
      <c r="A18" s="65" t="s">
        <v>459</v>
      </c>
      <c r="B18" s="65" t="s">
        <v>460</v>
      </c>
    </row>
    <row r="19" spans="1:2" x14ac:dyDescent="0.25">
      <c r="A19" s="65" t="s">
        <v>325</v>
      </c>
      <c r="B19" s="65" t="s">
        <v>324</v>
      </c>
    </row>
    <row r="20" spans="1:2" x14ac:dyDescent="0.25">
      <c r="A20" s="65" t="s">
        <v>327</v>
      </c>
      <c r="B20" s="65" t="s">
        <v>326</v>
      </c>
    </row>
    <row r="21" spans="1:2" x14ac:dyDescent="0.25">
      <c r="A21" s="65" t="s">
        <v>329</v>
      </c>
      <c r="B21" s="65" t="s">
        <v>328</v>
      </c>
    </row>
    <row r="22" spans="1:2" x14ac:dyDescent="0.25">
      <c r="A22" s="65" t="s">
        <v>461</v>
      </c>
      <c r="B22" s="65" t="s">
        <v>462</v>
      </c>
    </row>
    <row r="23" spans="1:2" x14ac:dyDescent="0.25">
      <c r="A23" s="65" t="s">
        <v>335</v>
      </c>
      <c r="B23" s="65" t="s">
        <v>334</v>
      </c>
    </row>
    <row r="24" spans="1:2" x14ac:dyDescent="0.25">
      <c r="A24" s="65" t="s">
        <v>463</v>
      </c>
      <c r="B24" s="65" t="s">
        <v>464</v>
      </c>
    </row>
    <row r="25" spans="1:2" ht="31.5" x14ac:dyDescent="0.25">
      <c r="A25" s="65" t="s">
        <v>341</v>
      </c>
      <c r="B25" s="66" t="s">
        <v>336</v>
      </c>
    </row>
    <row r="26" spans="1:2" x14ac:dyDescent="0.25">
      <c r="A26" s="65" t="s">
        <v>338</v>
      </c>
      <c r="B26" s="65" t="s">
        <v>337</v>
      </c>
    </row>
    <row r="27" spans="1:2" x14ac:dyDescent="0.25">
      <c r="A27" s="65" t="s">
        <v>340</v>
      </c>
      <c r="B27" s="65" t="s">
        <v>339</v>
      </c>
    </row>
    <row r="28" spans="1:2" x14ac:dyDescent="0.25">
      <c r="A28" s="65" t="s">
        <v>342</v>
      </c>
      <c r="B28" s="65" t="s">
        <v>52</v>
      </c>
    </row>
    <row r="29" spans="1:2" x14ac:dyDescent="0.25">
      <c r="A29" s="65" t="s">
        <v>344</v>
      </c>
      <c r="B29" s="65" t="s">
        <v>343</v>
      </c>
    </row>
    <row r="30" spans="1:2" x14ac:dyDescent="0.25">
      <c r="A30" s="65" t="s">
        <v>346</v>
      </c>
      <c r="B30" s="65" t="s">
        <v>345</v>
      </c>
    </row>
    <row r="31" spans="1:2" x14ac:dyDescent="0.25">
      <c r="A31" s="65" t="s">
        <v>348</v>
      </c>
      <c r="B31" s="65" t="s">
        <v>347</v>
      </c>
    </row>
    <row r="32" spans="1:2" x14ac:dyDescent="0.25">
      <c r="A32" s="65" t="s">
        <v>350</v>
      </c>
      <c r="B32" s="65" t="s">
        <v>349</v>
      </c>
    </row>
    <row r="33" spans="1:2" x14ac:dyDescent="0.25">
      <c r="A33" s="65" t="s">
        <v>352</v>
      </c>
      <c r="B33" s="66" t="s">
        <v>351</v>
      </c>
    </row>
    <row r="34" spans="1:2" x14ac:dyDescent="0.25">
      <c r="A34" s="65" t="s">
        <v>354</v>
      </c>
      <c r="B34" s="65" t="s">
        <v>353</v>
      </c>
    </row>
    <row r="35" spans="1:2" x14ac:dyDescent="0.25">
      <c r="A35" s="65" t="s">
        <v>358</v>
      </c>
      <c r="B35" s="65" t="s">
        <v>357</v>
      </c>
    </row>
    <row r="36" spans="1:2" ht="31.5" x14ac:dyDescent="0.25">
      <c r="A36" s="65" t="s">
        <v>361</v>
      </c>
      <c r="B36" s="66" t="s">
        <v>359</v>
      </c>
    </row>
    <row r="37" spans="1:2" ht="32.25" x14ac:dyDescent="0.3">
      <c r="A37" s="65" t="s">
        <v>360</v>
      </c>
      <c r="B37" s="66" t="s">
        <v>362</v>
      </c>
    </row>
    <row r="38" spans="1:2" x14ac:dyDescent="0.25">
      <c r="A38" s="64" t="s">
        <v>465</v>
      </c>
      <c r="B38" s="64" t="s">
        <v>58</v>
      </c>
    </row>
    <row r="39" spans="1:2" x14ac:dyDescent="0.25">
      <c r="A39" s="64" t="s">
        <v>466</v>
      </c>
      <c r="B39" s="64" t="s">
        <v>469</v>
      </c>
    </row>
    <row r="40" spans="1:2" x14ac:dyDescent="0.25">
      <c r="A40" s="64" t="s">
        <v>467</v>
      </c>
      <c r="B40" s="64" t="s">
        <v>470</v>
      </c>
    </row>
    <row r="41" spans="1:2" x14ac:dyDescent="0.25">
      <c r="A41" s="64" t="s">
        <v>468</v>
      </c>
      <c r="B41" s="64" t="s">
        <v>471</v>
      </c>
    </row>
  </sheetData>
  <sheetProtection password="9113" sheet="1" objects="1" scenarios="1" formatColumns="0" formatRows="0"/>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HSA Document" ma:contentTypeID="0x010100F1BA95422BE1A64DA19DE90A58AEB60200DB549D0E908183428460A32F5651D474" ma:contentTypeVersion="51" ma:contentTypeDescription="HSA Document - base content type all document in ShareFlow must inherit from." ma:contentTypeScope="" ma:versionID="746d0eb2c2e2cf638b63a0ff5c3cadf5">
  <xsd:schema xmlns:xsd="http://www.w3.org/2001/XMLSchema" xmlns:xs="http://www.w3.org/2001/XMLSchema" xmlns:p="http://schemas.microsoft.com/office/2006/metadata/properties" xmlns:ns1="http://schemas.microsoft.com/sharepoint/v3" xmlns:ns2="f2722de8-a3c4-44f7-809c-5aae864989b7" xmlns:ns5="http://schemas.microsoft.com/sharepoint/v4" targetNamespace="http://schemas.microsoft.com/office/2006/metadata/properties" ma:root="true" ma:fieldsID="0432a78584a20e8b81ac3aebff7ca7a7" ns1:_="" ns2:_="" ns5:_="">
    <xsd:import namespace="http://schemas.microsoft.com/sharepoint/v3"/>
    <xsd:import namespace="f2722de8-a3c4-44f7-809c-5aae864989b7"/>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2:l0439d673390432c8f4760c5a455ac93" minOccurs="0"/>
                <xsd:element ref="ns2:TaxCatchAll" minOccurs="0"/>
                <xsd:element ref="ns2:TaxCatchAllLabel" minOccurs="0"/>
                <xsd:element ref="ns2:Date1"/>
                <xsd:element ref="ns2:n0931430ca494154b9c352ba38783a91" minOccurs="0"/>
                <xsd:element ref="ns2:j3dcd20625fb4e509c8810f6c12f130a" minOccurs="0"/>
                <xsd:element ref="ns1:PublishingExpirationDate" minOccurs="0"/>
                <xsd:element ref="ns1:PublishingStartDate" minOccurs="0"/>
                <xsd:element ref="ns5:IconOverlay"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ExpirationDate" ma:index="21" nillable="true" ma:displayName="Scheduling End Date" ma:internalName="PublishingExpirationDate">
      <xsd:simpleType>
        <xsd:restriction base="dms:Unknown"/>
      </xsd:simpleType>
    </xsd:element>
    <xsd:element name="PublishingStartDate" ma:index="22" nillable="true" ma:displayName="Scheduling Start Date" ma:internalName="PublishingStartDate">
      <xsd:simpleType>
        <xsd:restriction base="dms:Unknown"/>
      </xsd:simpleType>
    </xsd:element>
    <xsd:element name="_vti_ItemDeclaredRecord" ma:index="24" nillable="true" ma:displayName="Declared Record" ma:hidden="true" ma:internalName="_vti_ItemDeclaredRecord" ma:readOnly="true">
      <xsd:simpleType>
        <xsd:restriction base="dms:DateTime"/>
      </xsd:simpleType>
    </xsd:element>
    <xsd:element name="_vti_ItemHoldRecordStatus" ma:index="25"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2722de8-a3c4-44f7-809c-5aae864989b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l0439d673390432c8f4760c5a455ac93" ma:index="11" ma:taxonomy="true" ma:internalName="l0439d673390432c8f4760c5a455ac93" ma:taxonomyFieldName="Classification_x0020_Scheme" ma:displayName="Classification Scheme" ma:indexed="true" ma:default="" ma:fieldId="{50439d67-3390-432c-8f47-60c5a455ac93}" ma:sspId="1d7cc777-1957-431e-8bcf-ecabe01d98d4" ma:termSetId="9b95482a-f11c-471e-9c32-a86f81c894e6" ma:anchorId="d0972be3-9ae7-4293-a459-3590c0f62d15" ma:open="false" ma:isKeyword="false">
      <xsd:complexType>
        <xsd:sequence>
          <xsd:element ref="pc:Terms" minOccurs="0" maxOccurs="1"/>
        </xsd:sequence>
      </xsd:complexType>
    </xsd:element>
    <xsd:element name="TaxCatchAll" ma:index="12" nillable="true" ma:displayName="Taxonomy Catch All Column" ma:description="" ma:hidden="true" ma:list="{a674565b-251d-49f1-bba0-58784c551697}" ma:internalName="TaxCatchAll" ma:showField="CatchAllData" ma:web="f2722de8-a3c4-44f7-809c-5aae864989b7">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a674565b-251d-49f1-bba0-58784c551697}" ma:internalName="TaxCatchAllLabel" ma:readOnly="true" ma:showField="CatchAllDataLabel" ma:web="f2722de8-a3c4-44f7-809c-5aae864989b7">
      <xsd:complexType>
        <xsd:complexContent>
          <xsd:extension base="dms:MultiChoiceLookup">
            <xsd:sequence>
              <xsd:element name="Value" type="dms:Lookup" maxOccurs="unbounded" minOccurs="0" nillable="true"/>
            </xsd:sequence>
          </xsd:extension>
        </xsd:complexContent>
      </xsd:complexType>
    </xsd:element>
    <xsd:element name="Date1" ma:index="15" ma:displayName="Date" ma:default="[today]" ma:format="DateOnly" ma:internalName="Date1" ma:readOnly="false">
      <xsd:simpleType>
        <xsd:restriction base="dms:DateTime"/>
      </xsd:simpleType>
    </xsd:element>
    <xsd:element name="n0931430ca494154b9c352ba38783a91" ma:index="17" ma:taxonomy="true" ma:internalName="n0931430ca494154b9c352ba38783a91" ma:taxonomyFieldName="Record_x0020_Type" ma:displayName="Record Type" ma:indexed="true" ma:default="" ma:fieldId="{70931430-ca49-4154-b9c3-52ba38783a91}" ma:sspId="1d7cc777-1957-431e-8bcf-ecabe01d98d4" ma:termSetId="09d66c77-7bd2-4ff3-b4ba-fcee43436db0" ma:anchorId="00000000-0000-0000-0000-000000000000" ma:open="false" ma:isKeyword="false">
      <xsd:complexType>
        <xsd:sequence>
          <xsd:element ref="pc:Terms" minOccurs="0" maxOccurs="1"/>
        </xsd:sequence>
      </xsd:complexType>
    </xsd:element>
    <xsd:element name="j3dcd20625fb4e509c8810f6c12f130a" ma:index="19" nillable="true" ma:taxonomy="true" ma:internalName="j3dcd20625fb4e509c8810f6c12f130a" ma:taxonomyFieldName="Year" ma:displayName="Year" ma:indexed="true" ma:default="2619;#2021|94dbf46c-666d-40d7-8585-ed6bab22da18" ma:fieldId="{33dcd206-25fb-4e50-9c88-10f6c12f130a}" ma:sspId="1d7cc777-1957-431e-8bcf-ecabe01d98d4" ma:termSetId="2cffe675-3845-4e8d-9e8d-ef5ead1e2fd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axOccurs="1" ma:index="16" ma:displayName="Author"/>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j3dcd20625fb4e509c8810f6c12f130a xmlns="f2722de8-a3c4-44f7-809c-5aae864989b7">
      <Terms xmlns="http://schemas.microsoft.com/office/infopath/2007/PartnerControls">
        <TermInfo xmlns="http://schemas.microsoft.com/office/infopath/2007/PartnerControls">
          <TermName xmlns="http://schemas.microsoft.com/office/infopath/2007/PartnerControls">2021</TermName>
          <TermId xmlns="http://schemas.microsoft.com/office/infopath/2007/PartnerControls">94dbf46c-666d-40d7-8585-ed6bab22da18</TermId>
        </TermInfo>
      </Terms>
    </j3dcd20625fb4e509c8810f6c12f130a>
    <TaxCatchAll xmlns="f2722de8-a3c4-44f7-809c-5aae864989b7">
      <Value>392</Value>
      <Value>15</Value>
      <Value>2619</Value>
    </TaxCatchAll>
    <IconOverlay xmlns="http://schemas.microsoft.com/sharepoint/v4" xsi:nil="true"/>
    <Date1 xmlns="f2722de8-a3c4-44f7-809c-5aae864989b7">2021-05-09T23:00:00+00:00</Date1>
    <PublishingExpirationDate xmlns="http://schemas.microsoft.com/sharepoint/v3" xsi:nil="true"/>
    <n0931430ca494154b9c352ba38783a91 xmlns="f2722de8-a3c4-44f7-809c-5aae864989b7">
      <Terms xmlns="http://schemas.microsoft.com/office/infopath/2007/PartnerControls">
        <TermInfo xmlns="http://schemas.microsoft.com/office/infopath/2007/PartnerControls">
          <TermName xmlns="http://schemas.microsoft.com/office/infopath/2007/PartnerControls">Form (frm)</TermName>
          <TermId xmlns="http://schemas.microsoft.com/office/infopath/2007/PartnerControls">8b563f73-65e8-4504-81f5-00eb9f20e195</TermId>
        </TermInfo>
      </Terms>
    </n0931430ca494154b9c352ba38783a91>
    <PublishingStartDate xmlns="http://schemas.microsoft.com/sharepoint/v3" xsi:nil="true"/>
    <l0439d673390432c8f4760c5a455ac93 xmlns="f2722de8-a3c4-44f7-809c-5aae864989b7">
      <Terms xmlns="http://schemas.microsoft.com/office/infopath/2007/PartnerControls">
        <TermInfo xmlns="http://schemas.microsoft.com/office/infopath/2007/PartnerControls">
          <TermName xmlns="http://schemas.microsoft.com/office/infopath/2007/PartnerControls">Seveso Policy Notifications</TermName>
          <TermId xmlns="http://schemas.microsoft.com/office/infopath/2007/PartnerControls">db9dbfcd-42e2-41ec-8872-2e190dcf33b6</TermId>
        </TermInfo>
      </Terms>
    </l0439d673390432c8f4760c5a455ac93>
    <_dlc_DocId xmlns="f2722de8-a3c4-44f7-809c-5aae864989b7">RVSECDK7SQEP-30-2310</_dlc_DocId>
    <_dlc_DocIdUrl xmlns="f2722de8-a3c4-44f7-809c-5aae864989b7">
      <Url>http://shareflow/sites/ace/COMAHChemicalProducersStorage/_layouts/DocIdRedir.aspx?ID=RVSECDK7SQEP-30-2310</Url>
      <Description>RVSECDK7SQEP-30-2310</Description>
    </_dlc_DocIdUrl>
    <_vti_ItemDeclaredRecord xmlns="http://schemas.microsoft.com/sharepoint/v3" xsi:nil="true"/>
    <_vti_ItemHoldRecordStatus xmlns="http://schemas.microsoft.com/sharepoint/v3" xsi:nil="true"/>
    <_dlc_DocIdPersistId xmlns="f2722de8-a3c4-44f7-809c-5aae864989b7">false</_dlc_DocIdPersistId>
  </documentManagement>
</p:properties>
</file>

<file path=customXml/item5.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5D92F8F3-78B6-495D-A376-71D5BEC73BA7}">
  <ds:schemaRefs>
    <ds:schemaRef ds:uri="http://schemas.microsoft.com/sharepoint/events"/>
  </ds:schemaRefs>
</ds:datastoreItem>
</file>

<file path=customXml/itemProps2.xml><?xml version="1.0" encoding="utf-8"?>
<ds:datastoreItem xmlns:ds="http://schemas.openxmlformats.org/officeDocument/2006/customXml" ds:itemID="{F7C7BC26-6320-48A5-9DC7-894B2C69E53F}">
  <ds:schemaRefs>
    <ds:schemaRef ds:uri="http://schemas.microsoft.com/sharepoint/v3/contenttype/forms"/>
  </ds:schemaRefs>
</ds:datastoreItem>
</file>

<file path=customXml/itemProps3.xml><?xml version="1.0" encoding="utf-8"?>
<ds:datastoreItem xmlns:ds="http://schemas.openxmlformats.org/officeDocument/2006/customXml" ds:itemID="{8E9E4EEA-CA35-4AE7-9FEE-FD61FEC876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2722de8-a3c4-44f7-809c-5aae864989b7"/>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E3CF1DC-9F66-4DE3-8BF9-5EAEEDC27AAF}">
  <ds:schemaRefs>
    <ds:schemaRef ds:uri="http://purl.org/dc/elements/1.1/"/>
    <ds:schemaRef ds:uri="http://schemas.microsoft.com/office/2006/metadata/properties"/>
    <ds:schemaRef ds:uri="http://schemas.microsoft.com/office/2006/documentManagement/types"/>
    <ds:schemaRef ds:uri="http://schemas.microsoft.com/sharepoint/v4"/>
    <ds:schemaRef ds:uri="http://schemas.microsoft.com/sharepoint/v3"/>
    <ds:schemaRef ds:uri="http://schemas.openxmlformats.org/package/2006/metadata/core-properties"/>
    <ds:schemaRef ds:uri="http://purl.org/dc/terms/"/>
    <ds:schemaRef ds:uri="http://schemas.microsoft.com/office/infopath/2007/PartnerControls"/>
    <ds:schemaRef ds:uri="http://purl.org/dc/dcmitype/"/>
    <ds:schemaRef ds:uri="f2722de8-a3c4-44f7-809c-5aae864989b7"/>
    <ds:schemaRef ds:uri="http://www.w3.org/XML/1998/namespace"/>
  </ds:schemaRefs>
</ds:datastoreItem>
</file>

<file path=customXml/itemProps5.xml><?xml version="1.0" encoding="utf-8"?>
<ds:datastoreItem xmlns:ds="http://schemas.openxmlformats.org/officeDocument/2006/customXml" ds:itemID="{DD280190-3DF4-4E8B-BE09-9640BD0ED94B}">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30</vt:i4>
      </vt:variant>
    </vt:vector>
  </HeadingPairs>
  <TitlesOfParts>
    <vt:vector size="35" baseType="lpstr">
      <vt:lpstr>Data Entry</vt:lpstr>
      <vt:lpstr>Additional Inventory</vt:lpstr>
      <vt:lpstr>Confidentiality</vt:lpstr>
      <vt:lpstr>Additional Section 3 info</vt:lpstr>
      <vt:lpstr>LookUp</vt:lpstr>
      <vt:lpstr>ComahCats</vt:lpstr>
      <vt:lpstr>Env.1</vt:lpstr>
      <vt:lpstr>Env.E1</vt:lpstr>
      <vt:lpstr>Env.E2</vt:lpstr>
      <vt:lpstr>Health.H1</vt:lpstr>
      <vt:lpstr>Health.H2</vt:lpstr>
      <vt:lpstr>Health.H3</vt:lpstr>
      <vt:lpstr>No</vt:lpstr>
      <vt:lpstr>NSoption</vt:lpstr>
      <vt:lpstr>Other.O1</vt:lpstr>
      <vt:lpstr>Other.O2</vt:lpstr>
      <vt:lpstr>Other.O3</vt:lpstr>
      <vt:lpstr>Part1</vt:lpstr>
      <vt:lpstr>Part2</vt:lpstr>
      <vt:lpstr>Physical.P1a</vt:lpstr>
      <vt:lpstr>Physical.P1b</vt:lpstr>
      <vt:lpstr>Physical.P2</vt:lpstr>
      <vt:lpstr>Physical.P3a</vt:lpstr>
      <vt:lpstr>Physical.P3b</vt:lpstr>
      <vt:lpstr>Physical.P4</vt:lpstr>
      <vt:lpstr>Physical.P5a</vt:lpstr>
      <vt:lpstr>Physical.P5b</vt:lpstr>
      <vt:lpstr>Physical.P5c</vt:lpstr>
      <vt:lpstr>Physical.P6a</vt:lpstr>
      <vt:lpstr>Physical.P6b</vt:lpstr>
      <vt:lpstr>Physical.P7</vt:lpstr>
      <vt:lpstr>Physical.P8</vt:lpstr>
      <vt:lpstr>'Data Entry'!Print_Area</vt:lpstr>
      <vt:lpstr>Pub_Choice</vt:lpstr>
      <vt:lpstr>Yes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 Daly</dc:creator>
  <cp:lastModifiedBy>Ita Daly</cp:lastModifiedBy>
  <cp:lastPrinted>2015-08-28T14:22:18Z</cp:lastPrinted>
  <dcterms:created xsi:type="dcterms:W3CDTF">2015-03-30T15:55:22Z</dcterms:created>
  <dcterms:modified xsi:type="dcterms:W3CDTF">2021-07-14T14:55:33Z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0x010100F1BA95422BE1A64DA19DE90A58AEB60200DB549D0E908183428460A32F5651D474</vt:lpwstr>
  </property>
  <property fmtid="{D5CDD505-2E9C-101B-9397-08002B2CF9AE}" pid="3" name="_dlc_DocIdItemGuid">
    <vt:lpwstr>d52dc84e-247d-46d3-b44a-dcf1f14eb9de</vt:lpwstr>
  </property>
  <property fmtid="{D5CDD505-2E9C-101B-9397-08002B2CF9AE}" pid="4" name="Year">
    <vt:lpwstr>2619</vt:lpwstr>
  </property>
  <property fmtid="{D5CDD505-2E9C-101B-9397-08002B2CF9AE}" pid="5" name="Classification Scheme">
    <vt:lpwstr>392</vt:lpwstr>
  </property>
  <property fmtid="{D5CDD505-2E9C-101B-9397-08002B2CF9AE}" pid="6" name="Record Type">
    <vt:lpwstr>15</vt:lpwstr>
  </property>
  <property fmtid="{D5CDD505-2E9C-101B-9397-08002B2CF9AE}" pid="7" name="mvSensitivity">
    <vt:lpwstr/>
  </property>
  <property fmtid="{D5CDD505-2E9C-101B-9397-08002B2CF9AE}" pid="8" name="URL">
    <vt:lpwstr/>
  </property>
  <property fmtid="{D5CDD505-2E9C-101B-9397-08002B2CF9AE}" pid="9" name="Employee Name">
    <vt:lpwstr/>
  </property>
  <property fmtid="{D5CDD505-2E9C-101B-9397-08002B2CF9AE}" pid="10" name="Nature">
    <vt:lpwstr/>
  </property>
  <property fmtid="{D5CDD505-2E9C-101B-9397-08002B2CF9AE}" pid="11" name="Requested By">
    <vt:lpwstr/>
  </property>
  <property fmtid="{D5CDD505-2E9C-101B-9397-08002B2CF9AE}" pid="12" name="xd_Signature">
    <vt:bool>false</vt:bool>
  </property>
  <property fmtid="{D5CDD505-2E9C-101B-9397-08002B2CF9AE}" pid="13" name="mvFrom">
    <vt:lpwstr/>
  </property>
  <property fmtid="{D5CDD505-2E9C-101B-9397-08002B2CF9AE}" pid="14" name="xd_ProgID">
    <vt:lpwstr/>
  </property>
  <property fmtid="{D5CDD505-2E9C-101B-9397-08002B2CF9AE}" pid="15" name="Location">
    <vt:lpwstr/>
  </property>
  <property fmtid="{D5CDD505-2E9C-101B-9397-08002B2CF9AE}" pid="16" name="mvBCC">
    <vt:lpwstr/>
  </property>
  <property fmtid="{D5CDD505-2E9C-101B-9397-08002B2CF9AE}" pid="17" name="Company">
    <vt:lpwstr/>
  </property>
  <property fmtid="{D5CDD505-2E9C-101B-9397-08002B2CF9AE}" pid="18" name="mvAttach Count">
    <vt:lpwstr/>
  </property>
  <property fmtid="{D5CDD505-2E9C-101B-9397-08002B2CF9AE}" pid="19" name="mvCC">
    <vt:lpwstr/>
  </property>
  <property fmtid="{D5CDD505-2E9C-101B-9397-08002B2CF9AE}" pid="20" name="mvImportance">
    <vt:lpwstr/>
  </property>
  <property fmtid="{D5CDD505-2E9C-101B-9397-08002B2CF9AE}" pid="21" name="TemplateUrl">
    <vt:lpwstr/>
  </property>
  <property fmtid="{D5CDD505-2E9C-101B-9397-08002B2CF9AE}" pid="22" name="mvTo">
    <vt:lpwstr/>
  </property>
  <property fmtid="{D5CDD505-2E9C-101B-9397-08002B2CF9AE}" pid="23" name="mvConversationTopic">
    <vt:lpwstr/>
  </property>
  <property fmtid="{D5CDD505-2E9C-101B-9397-08002B2CF9AE}" pid="24" name="mvMessageID">
    <vt:lpwstr/>
  </property>
  <property fmtid="{D5CDD505-2E9C-101B-9397-08002B2CF9AE}" pid="25" name="mvOriginal Author">
    <vt:lpwstr/>
  </property>
  <property fmtid="{D5CDD505-2E9C-101B-9397-08002B2CF9AE}" pid="26" name="mvOriginal Producer">
    <vt:lpwstr/>
  </property>
</Properties>
</file>